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E:\Results Hellomitra 2025\Hellomitra April_2024\"/>
    </mc:Choice>
  </mc:AlternateContent>
  <workbookProtection workbookPassword="ACED" lockStructure="1"/>
  <bookViews>
    <workbookView xWindow="240" yWindow="225" windowWidth="15600" windowHeight="9855" activeTab="6"/>
  </bookViews>
  <sheets>
    <sheet name="Suchana" sheetId="8" r:id="rId1"/>
    <sheet name="Info_1" sheetId="5" r:id="rId2"/>
    <sheet name="Takta_A" sheetId="1" r:id="rId3"/>
    <sheet name="Takta_B" sheetId="3" r:id="rId4"/>
    <sheet name="Last_Page" sheetId="2" r:id="rId5"/>
    <sheet name="Report Card" sheetId="9" r:id="rId6"/>
    <sheet name="Cover Page" sheetId="10" r:id="rId7"/>
  </sheets>
  <definedNames>
    <definedName name="_xlnm.Print_Area" localSheetId="6">'Cover Page'!$A$1:$J$37</definedName>
    <definedName name="_xlnm.Print_Area" localSheetId="1">Info_1!$A$1:$M$64</definedName>
    <definedName name="_xlnm.Print_Area" localSheetId="4">Last_Page!$A$2:$U$50</definedName>
    <definedName name="_xlnm.Print_Area" localSheetId="5">'Report Card'!$A$1:$J$32</definedName>
    <definedName name="_xlnm.Print_Area" localSheetId="2">Takta_A!$B$2:$BG$75</definedName>
    <definedName name="_xlnm.Print_Area" localSheetId="3">Takta_B!$A$1:$M$52</definedName>
    <definedName name="_xlnm.Print_Titles" localSheetId="2">Takta_A!$2:$12</definedName>
  </definedNames>
  <calcPr calcId="152511"/>
</workbook>
</file>

<file path=xl/calcChain.xml><?xml version="1.0" encoding="utf-8"?>
<calcChain xmlns="http://schemas.openxmlformats.org/spreadsheetml/2006/main">
  <c r="F10" i="10" l="1"/>
  <c r="B4" i="10"/>
  <c r="D2" i="10"/>
  <c r="G2" i="10"/>
  <c r="C21" i="9" l="1"/>
  <c r="D3" i="1" l="1"/>
  <c r="H13" i="9"/>
  <c r="I6" i="9"/>
  <c r="C6" i="9"/>
  <c r="F1" i="3" l="1"/>
  <c r="N5" i="2" l="1"/>
  <c r="B42" i="3"/>
  <c r="AT72" i="1"/>
  <c r="AT67" i="1"/>
  <c r="AT66" i="1"/>
  <c r="AT65" i="1"/>
  <c r="AT64" i="1"/>
  <c r="AT59" i="1"/>
  <c r="AT58" i="1"/>
  <c r="AT57" i="1"/>
  <c r="AT56" i="1"/>
  <c r="AT51" i="1"/>
  <c r="AT50" i="1"/>
  <c r="AT49" i="1"/>
  <c r="AT48" i="1"/>
  <c r="AT43" i="1"/>
  <c r="AT42" i="1"/>
  <c r="AT41" i="1"/>
  <c r="AT40" i="1"/>
  <c r="AT35" i="1"/>
  <c r="AT34" i="1"/>
  <c r="AT33" i="1"/>
  <c r="AT32" i="1"/>
  <c r="AR72" i="1"/>
  <c r="AR71" i="1"/>
  <c r="AT71" i="1" s="1"/>
  <c r="AR70" i="1"/>
  <c r="AT70" i="1" s="1"/>
  <c r="AR69" i="1"/>
  <c r="AT69" i="1" s="1"/>
  <c r="AR68" i="1"/>
  <c r="AT68" i="1" s="1"/>
  <c r="AR67" i="1"/>
  <c r="AR66" i="1"/>
  <c r="AR65" i="1"/>
  <c r="AR64" i="1"/>
  <c r="AR63" i="1"/>
  <c r="AT63" i="1" s="1"/>
  <c r="AR62" i="1"/>
  <c r="AT62" i="1" s="1"/>
  <c r="AR61" i="1"/>
  <c r="AT61" i="1" s="1"/>
  <c r="AR60" i="1"/>
  <c r="AT60" i="1" s="1"/>
  <c r="AR59" i="1"/>
  <c r="AR58" i="1"/>
  <c r="AR57" i="1"/>
  <c r="AR56" i="1"/>
  <c r="AR55" i="1"/>
  <c r="AT55" i="1" s="1"/>
  <c r="AR54" i="1"/>
  <c r="AT54" i="1" s="1"/>
  <c r="AR53" i="1"/>
  <c r="AT53" i="1" s="1"/>
  <c r="AR52" i="1"/>
  <c r="AT52" i="1" s="1"/>
  <c r="AR51" i="1"/>
  <c r="AR50" i="1"/>
  <c r="AR49" i="1"/>
  <c r="AR48" i="1"/>
  <c r="AR47" i="1"/>
  <c r="AT47" i="1" s="1"/>
  <c r="AR46" i="1"/>
  <c r="AT46" i="1" s="1"/>
  <c r="AR45" i="1"/>
  <c r="AT45" i="1" s="1"/>
  <c r="AR44" i="1"/>
  <c r="AT44" i="1" s="1"/>
  <c r="AR43" i="1"/>
  <c r="AR42" i="1"/>
  <c r="AR41" i="1"/>
  <c r="AR40" i="1"/>
  <c r="AR39" i="1"/>
  <c r="AT39" i="1" s="1"/>
  <c r="AR38" i="1"/>
  <c r="AT38" i="1" s="1"/>
  <c r="AR37" i="1"/>
  <c r="AT37" i="1" s="1"/>
  <c r="AR36" i="1"/>
  <c r="AT36" i="1" s="1"/>
  <c r="AR35" i="1"/>
  <c r="AR34" i="1"/>
  <c r="AR33" i="1"/>
  <c r="AR32" i="1"/>
  <c r="AR31" i="1"/>
  <c r="AT31" i="1" s="1"/>
  <c r="AR30" i="1"/>
  <c r="AT30" i="1" s="1"/>
  <c r="AR29" i="1"/>
  <c r="AT29" i="1" s="1"/>
  <c r="AR28" i="1"/>
  <c r="AT28" i="1" s="1"/>
  <c r="AR27" i="1"/>
  <c r="AT27" i="1" s="1"/>
  <c r="AR26" i="1"/>
  <c r="AT26" i="1" s="1"/>
  <c r="AR25" i="1"/>
  <c r="AT25" i="1" s="1"/>
  <c r="AR24" i="1"/>
  <c r="AT24" i="1" s="1"/>
  <c r="AR23" i="1"/>
  <c r="AT23" i="1" s="1"/>
  <c r="AR22" i="1"/>
  <c r="AT22" i="1" s="1"/>
  <c r="AR21" i="1"/>
  <c r="AT21" i="1" s="1"/>
  <c r="AR20" i="1"/>
  <c r="AT20" i="1" s="1"/>
  <c r="AR19" i="1"/>
  <c r="AT19" i="1" s="1"/>
  <c r="AR18" i="1"/>
  <c r="AT18" i="1" s="1"/>
  <c r="AR17" i="1"/>
  <c r="AT17" i="1" s="1"/>
  <c r="AR16" i="1"/>
  <c r="AT16" i="1" s="1"/>
  <c r="AR15" i="1"/>
  <c r="AT15" i="1" s="1"/>
  <c r="AR14" i="1"/>
  <c r="AT14" i="1" s="1"/>
  <c r="AR13" i="1"/>
  <c r="AT13" i="1" s="1"/>
  <c r="H21" i="9" s="1"/>
  <c r="L48" i="3" l="1"/>
  <c r="K48" i="3"/>
  <c r="M48" i="3" s="1"/>
  <c r="L47" i="3"/>
  <c r="K47" i="3"/>
  <c r="M47" i="3" l="1"/>
  <c r="M49" i="3" s="1"/>
  <c r="K49" i="3"/>
  <c r="L49" i="3"/>
  <c r="N13" i="1"/>
  <c r="AL72" i="1"/>
  <c r="AL71" i="1"/>
  <c r="AL70" i="1"/>
  <c r="AL69" i="1"/>
  <c r="AL68" i="1"/>
  <c r="AL67" i="1"/>
  <c r="AL66" i="1"/>
  <c r="AL65" i="1"/>
  <c r="AL64" i="1"/>
  <c r="AL63" i="1"/>
  <c r="AL62" i="1"/>
  <c r="AL61" i="1"/>
  <c r="AL60" i="1"/>
  <c r="AL59" i="1"/>
  <c r="AL58" i="1"/>
  <c r="AL57" i="1"/>
  <c r="AL56" i="1"/>
  <c r="AL55" i="1"/>
  <c r="AL54" i="1"/>
  <c r="AL53" i="1"/>
  <c r="AL52" i="1"/>
  <c r="AL51" i="1"/>
  <c r="AL50" i="1"/>
  <c r="AL49" i="1"/>
  <c r="AL48" i="1"/>
  <c r="AL47" i="1"/>
  <c r="AL46" i="1"/>
  <c r="AL45" i="1"/>
  <c r="AL44" i="1"/>
  <c r="AL43" i="1"/>
  <c r="AL42" i="1"/>
  <c r="AL41" i="1"/>
  <c r="AL40" i="1"/>
  <c r="AL39" i="1"/>
  <c r="AL38" i="1"/>
  <c r="AL37" i="1"/>
  <c r="AL36" i="1"/>
  <c r="AL35" i="1"/>
  <c r="AL34" i="1"/>
  <c r="AL33" i="1"/>
  <c r="AL32" i="1"/>
  <c r="AL31" i="1"/>
  <c r="AL30" i="1"/>
  <c r="AL29" i="1"/>
  <c r="AL28" i="1"/>
  <c r="AL27" i="1"/>
  <c r="AL26" i="1"/>
  <c r="AL25" i="1"/>
  <c r="AL24" i="1"/>
  <c r="AL23" i="1"/>
  <c r="AL22" i="1"/>
  <c r="AL21" i="1"/>
  <c r="AL20" i="1"/>
  <c r="AL19" i="1"/>
  <c r="AL18" i="1"/>
  <c r="AL17" i="1"/>
  <c r="AL16" i="1"/>
  <c r="AL15" i="1"/>
  <c r="AL14" i="1"/>
  <c r="AL13" i="1"/>
  <c r="AF72" i="1"/>
  <c r="AF71" i="1"/>
  <c r="AF70" i="1"/>
  <c r="AF69" i="1"/>
  <c r="AF68" i="1"/>
  <c r="AF67" i="1"/>
  <c r="AF66" i="1"/>
  <c r="AF65" i="1"/>
  <c r="AF64" i="1"/>
  <c r="AF63" i="1"/>
  <c r="AF62" i="1"/>
  <c r="AF61" i="1"/>
  <c r="AF60" i="1"/>
  <c r="AF59" i="1"/>
  <c r="AF58" i="1"/>
  <c r="AF57" i="1"/>
  <c r="AF56" i="1"/>
  <c r="AF55" i="1"/>
  <c r="AF54" i="1"/>
  <c r="AF53" i="1"/>
  <c r="AF52" i="1"/>
  <c r="AF51" i="1"/>
  <c r="AF50" i="1"/>
  <c r="AF49" i="1"/>
  <c r="AF48" i="1"/>
  <c r="AF47" i="1"/>
  <c r="AF46" i="1"/>
  <c r="AF45" i="1"/>
  <c r="AF44" i="1"/>
  <c r="AF43" i="1"/>
  <c r="AF42" i="1"/>
  <c r="AF41" i="1"/>
  <c r="AF40" i="1"/>
  <c r="AF39" i="1"/>
  <c r="AF38" i="1"/>
  <c r="AF37" i="1"/>
  <c r="AF36" i="1"/>
  <c r="AF35" i="1"/>
  <c r="AF34" i="1"/>
  <c r="AF33" i="1"/>
  <c r="AF32" i="1"/>
  <c r="AF31" i="1"/>
  <c r="AF30" i="1"/>
  <c r="AF29" i="1"/>
  <c r="AF28" i="1"/>
  <c r="AF27" i="1"/>
  <c r="AF26" i="1"/>
  <c r="AF25" i="1"/>
  <c r="AF24" i="1"/>
  <c r="AF23" i="1"/>
  <c r="AF22" i="1"/>
  <c r="AF21" i="1"/>
  <c r="AF20" i="1"/>
  <c r="AF19" i="1"/>
  <c r="AF18" i="1"/>
  <c r="AF17" i="1"/>
  <c r="AF16" i="1"/>
  <c r="AF15" i="1"/>
  <c r="AF14" i="1"/>
  <c r="AF13" i="1"/>
  <c r="Z72" i="1"/>
  <c r="Z71" i="1"/>
  <c r="Z70" i="1"/>
  <c r="Z69" i="1"/>
  <c r="Z68" i="1"/>
  <c r="Z67" i="1"/>
  <c r="Z66" i="1"/>
  <c r="Z65" i="1"/>
  <c r="Z64" i="1"/>
  <c r="Z63" i="1"/>
  <c r="Z62" i="1"/>
  <c r="Z61" i="1"/>
  <c r="Z60" i="1"/>
  <c r="Z59" i="1"/>
  <c r="Z58" i="1"/>
  <c r="Z57" i="1"/>
  <c r="Z56" i="1"/>
  <c r="Z55" i="1"/>
  <c r="Z54" i="1"/>
  <c r="Z53" i="1"/>
  <c r="Z52" i="1"/>
  <c r="Z51" i="1"/>
  <c r="Z50" i="1"/>
  <c r="Z49" i="1"/>
  <c r="Z48" i="1"/>
  <c r="Z47" i="1"/>
  <c r="Z46" i="1"/>
  <c r="Z45" i="1"/>
  <c r="Z44" i="1"/>
  <c r="Z43" i="1"/>
  <c r="Z42" i="1"/>
  <c r="Z41" i="1"/>
  <c r="Z40" i="1"/>
  <c r="Z39" i="1"/>
  <c r="Z38" i="1"/>
  <c r="Z37" i="1"/>
  <c r="Z36" i="1"/>
  <c r="Z35" i="1"/>
  <c r="Z34" i="1"/>
  <c r="Z33" i="1"/>
  <c r="Z32" i="1"/>
  <c r="Z31" i="1"/>
  <c r="Z30" i="1"/>
  <c r="Z29" i="1"/>
  <c r="Z28" i="1"/>
  <c r="Z27" i="1"/>
  <c r="Z26" i="1"/>
  <c r="Z25" i="1"/>
  <c r="Z24" i="1"/>
  <c r="Z23" i="1"/>
  <c r="Z22" i="1"/>
  <c r="Z21" i="1"/>
  <c r="Z20" i="1"/>
  <c r="Z19" i="1"/>
  <c r="Z18" i="1"/>
  <c r="Z17" i="1"/>
  <c r="Z16" i="1"/>
  <c r="Z15" i="1"/>
  <c r="Z14" i="1"/>
  <c r="Z13" i="1"/>
  <c r="T72" i="1"/>
  <c r="T71" i="1"/>
  <c r="T70" i="1"/>
  <c r="T69" i="1"/>
  <c r="T68" i="1"/>
  <c r="T67" i="1"/>
  <c r="T66" i="1"/>
  <c r="T65" i="1"/>
  <c r="T64" i="1"/>
  <c r="T63" i="1"/>
  <c r="T62" i="1"/>
  <c r="T61" i="1"/>
  <c r="T60" i="1"/>
  <c r="T59" i="1"/>
  <c r="T58" i="1"/>
  <c r="T57" i="1"/>
  <c r="T56" i="1"/>
  <c r="T55" i="1"/>
  <c r="T54" i="1"/>
  <c r="T53" i="1"/>
  <c r="T52" i="1"/>
  <c r="T51" i="1"/>
  <c r="T50" i="1"/>
  <c r="T49" i="1"/>
  <c r="T48" i="1"/>
  <c r="T47" i="1"/>
  <c r="T46" i="1"/>
  <c r="T45" i="1"/>
  <c r="T44" i="1"/>
  <c r="T43" i="1"/>
  <c r="T42" i="1"/>
  <c r="T41" i="1"/>
  <c r="T40" i="1"/>
  <c r="T39" i="1"/>
  <c r="T38" i="1"/>
  <c r="T37" i="1"/>
  <c r="T36" i="1"/>
  <c r="T35" i="1"/>
  <c r="T34" i="1"/>
  <c r="T33" i="1"/>
  <c r="T32" i="1"/>
  <c r="T31" i="1"/>
  <c r="T30" i="1"/>
  <c r="T29" i="1"/>
  <c r="T28" i="1"/>
  <c r="T27" i="1"/>
  <c r="T26" i="1"/>
  <c r="T25" i="1"/>
  <c r="T24" i="1"/>
  <c r="T23" i="1"/>
  <c r="T22" i="1"/>
  <c r="T21" i="1"/>
  <c r="T20" i="1"/>
  <c r="T19" i="1"/>
  <c r="T18" i="1"/>
  <c r="T17" i="1"/>
  <c r="T16" i="1"/>
  <c r="T15" i="1"/>
  <c r="T14" i="1"/>
  <c r="T13" i="1"/>
  <c r="N72" i="1"/>
  <c r="N71" i="1"/>
  <c r="N70" i="1"/>
  <c r="N69" i="1"/>
  <c r="N68" i="1"/>
  <c r="N67" i="1"/>
  <c r="N66" i="1"/>
  <c r="N65" i="1"/>
  <c r="N64" i="1"/>
  <c r="N63" i="1"/>
  <c r="N62" i="1"/>
  <c r="N61" i="1"/>
  <c r="N60" i="1"/>
  <c r="N59" i="1"/>
  <c r="N58" i="1"/>
  <c r="N57" i="1"/>
  <c r="N56" i="1"/>
  <c r="N55" i="1"/>
  <c r="N54" i="1"/>
  <c r="N53" i="1"/>
  <c r="N52" i="1"/>
  <c r="N51" i="1"/>
  <c r="N50" i="1"/>
  <c r="N49" i="1"/>
  <c r="N48" i="1"/>
  <c r="N47" i="1"/>
  <c r="N46" i="1"/>
  <c r="N45" i="1"/>
  <c r="N44" i="1"/>
  <c r="N43" i="1"/>
  <c r="N42" i="1"/>
  <c r="N41" i="1"/>
  <c r="N40" i="1"/>
  <c r="N39" i="1"/>
  <c r="N38" i="1"/>
  <c r="N37" i="1"/>
  <c r="N36" i="1"/>
  <c r="N35" i="1"/>
  <c r="N34" i="1"/>
  <c r="N33" i="1"/>
  <c r="N32" i="1"/>
  <c r="N31" i="1"/>
  <c r="N30" i="1"/>
  <c r="N29" i="1"/>
  <c r="N28" i="1"/>
  <c r="N27" i="1"/>
  <c r="N26" i="1"/>
  <c r="N25" i="1"/>
  <c r="N24" i="1"/>
  <c r="N23" i="1"/>
  <c r="N22" i="1"/>
  <c r="N21" i="1"/>
  <c r="N20" i="1"/>
  <c r="N19" i="1"/>
  <c r="N18" i="1"/>
  <c r="N17" i="1"/>
  <c r="N16" i="1"/>
  <c r="N15" i="1"/>
  <c r="N14" i="1"/>
  <c r="H13" i="1"/>
  <c r="BE13" i="1" s="1"/>
  <c r="H14" i="1"/>
  <c r="H15" i="1"/>
  <c r="H16" i="1"/>
  <c r="H17" i="1"/>
  <c r="H18" i="1"/>
  <c r="H19" i="1"/>
  <c r="H20" i="1"/>
  <c r="H21" i="1"/>
  <c r="BE21" i="1" s="1"/>
  <c r="H22" i="1"/>
  <c r="H23" i="1"/>
  <c r="H24" i="1"/>
  <c r="H25" i="1"/>
  <c r="H26" i="1"/>
  <c r="H27" i="1"/>
  <c r="H28" i="1"/>
  <c r="H29" i="1"/>
  <c r="BE29" i="1" s="1"/>
  <c r="H30" i="1"/>
  <c r="H31" i="1"/>
  <c r="BE31" i="1" s="1"/>
  <c r="H32" i="1"/>
  <c r="H33" i="1"/>
  <c r="H34" i="1"/>
  <c r="BE34" i="1" s="1"/>
  <c r="H35" i="1"/>
  <c r="BE35" i="1" s="1"/>
  <c r="H36" i="1"/>
  <c r="H37" i="1"/>
  <c r="BE37" i="1" s="1"/>
  <c r="H38" i="1"/>
  <c r="H39" i="1"/>
  <c r="BE39" i="1" s="1"/>
  <c r="H40" i="1"/>
  <c r="H41" i="1"/>
  <c r="H42" i="1"/>
  <c r="BE42" i="1" s="1"/>
  <c r="H43" i="1"/>
  <c r="BE43" i="1" s="1"/>
  <c r="H44" i="1"/>
  <c r="H45" i="1"/>
  <c r="BE45" i="1" s="1"/>
  <c r="H46" i="1"/>
  <c r="H47" i="1"/>
  <c r="BE47" i="1" s="1"/>
  <c r="H48" i="1"/>
  <c r="BE48" i="1" s="1"/>
  <c r="H49" i="1"/>
  <c r="H50" i="1"/>
  <c r="BE50" i="1" s="1"/>
  <c r="H51" i="1"/>
  <c r="BE51" i="1" s="1"/>
  <c r="H52" i="1"/>
  <c r="H53" i="1"/>
  <c r="BE53" i="1" s="1"/>
  <c r="H54" i="1"/>
  <c r="H55" i="1"/>
  <c r="BE55" i="1" s="1"/>
  <c r="H56" i="1"/>
  <c r="BE56" i="1" s="1"/>
  <c r="H57" i="1"/>
  <c r="H58" i="1"/>
  <c r="BE58" i="1" s="1"/>
  <c r="H59" i="1"/>
  <c r="BE59" i="1" s="1"/>
  <c r="H60" i="1"/>
  <c r="H61" i="1"/>
  <c r="BE61" i="1" s="1"/>
  <c r="H62" i="1"/>
  <c r="H63" i="1"/>
  <c r="BE63" i="1" s="1"/>
  <c r="H64" i="1"/>
  <c r="BE64" i="1" s="1"/>
  <c r="H65" i="1"/>
  <c r="H66" i="1"/>
  <c r="BE66" i="1" s="1"/>
  <c r="H67" i="1"/>
  <c r="BE67" i="1" s="1"/>
  <c r="H68" i="1"/>
  <c r="H69" i="1"/>
  <c r="BE69" i="1" s="1"/>
  <c r="H70" i="1"/>
  <c r="H71" i="1"/>
  <c r="BE71" i="1" s="1"/>
  <c r="H72" i="1"/>
  <c r="BE72" i="1" s="1"/>
  <c r="BE15" i="1" l="1"/>
  <c r="BE23" i="1"/>
  <c r="BE18" i="1"/>
  <c r="BE26" i="1"/>
  <c r="BE19" i="1"/>
  <c r="BE27" i="1"/>
  <c r="BE32" i="1"/>
  <c r="BE24" i="1"/>
  <c r="BE70" i="1"/>
  <c r="BE62" i="1"/>
  <c r="BE54" i="1"/>
  <c r="BE46" i="1"/>
  <c r="BE38" i="1"/>
  <c r="BE30" i="1"/>
  <c r="BE22" i="1"/>
  <c r="BE14" i="1"/>
  <c r="BE68" i="1"/>
  <c r="BE60" i="1"/>
  <c r="BE52" i="1"/>
  <c r="BE44" i="1"/>
  <c r="BE36" i="1"/>
  <c r="BE28" i="1"/>
  <c r="BE20" i="1"/>
  <c r="BE65" i="1"/>
  <c r="BE57" i="1"/>
  <c r="BE49" i="1"/>
  <c r="BE41" i="1"/>
  <c r="BE33" i="1"/>
  <c r="BE25" i="1"/>
  <c r="BE17" i="1"/>
  <c r="BE40" i="1"/>
  <c r="BE16" i="1"/>
  <c r="B23" i="10"/>
  <c r="E33" i="10" l="1"/>
  <c r="E31" i="10"/>
  <c r="I26" i="10"/>
  <c r="D26" i="10"/>
  <c r="B21" i="10"/>
  <c r="D30" i="9"/>
  <c r="D28" i="9"/>
  <c r="E11" i="9"/>
  <c r="C11" i="9"/>
  <c r="F26" i="9" s="1"/>
  <c r="D7" i="9"/>
  <c r="AG3" i="1" l="1"/>
  <c r="Q9" i="2" s="1"/>
  <c r="B2" i="1"/>
  <c r="B3" i="9" s="1"/>
  <c r="E20" i="5"/>
  <c r="D20" i="5"/>
  <c r="F18" i="5"/>
  <c r="F16" i="5"/>
  <c r="F20" i="5" l="1"/>
  <c r="K1" i="3"/>
  <c r="Z12" i="1"/>
  <c r="C3" i="2" l="1"/>
  <c r="B72" i="1"/>
  <c r="C72" i="1"/>
  <c r="D72" i="1"/>
  <c r="E72" i="1"/>
  <c r="J72" i="1"/>
  <c r="V72" i="1"/>
  <c r="AB72" i="1"/>
  <c r="AH72" i="1"/>
  <c r="AN72" i="1"/>
  <c r="AW72" i="1"/>
  <c r="AZ72" i="1"/>
  <c r="BC72" i="1"/>
  <c r="BC71" i="1"/>
  <c r="AZ71" i="1"/>
  <c r="AW71" i="1"/>
  <c r="AN71" i="1"/>
  <c r="AH71" i="1"/>
  <c r="AB71" i="1"/>
  <c r="V71" i="1"/>
  <c r="J71" i="1"/>
  <c r="E71" i="1"/>
  <c r="D71" i="1"/>
  <c r="C71" i="1"/>
  <c r="B71" i="1"/>
  <c r="BC70" i="1"/>
  <c r="AZ70" i="1"/>
  <c r="AW70" i="1"/>
  <c r="AN70" i="1"/>
  <c r="AH70" i="1"/>
  <c r="AB70" i="1"/>
  <c r="V70" i="1"/>
  <c r="J70" i="1"/>
  <c r="E70" i="1"/>
  <c r="D70" i="1"/>
  <c r="C70" i="1"/>
  <c r="B70" i="1"/>
  <c r="BC69" i="1"/>
  <c r="AZ69" i="1"/>
  <c r="AW69" i="1"/>
  <c r="AN69" i="1"/>
  <c r="AH69" i="1"/>
  <c r="AB69" i="1"/>
  <c r="V69" i="1"/>
  <c r="J69" i="1"/>
  <c r="E69" i="1"/>
  <c r="D69" i="1"/>
  <c r="C69" i="1"/>
  <c r="B69" i="1"/>
  <c r="BC68" i="1"/>
  <c r="AZ68" i="1"/>
  <c r="AW68" i="1"/>
  <c r="AN68" i="1"/>
  <c r="AH68" i="1"/>
  <c r="AB68" i="1"/>
  <c r="V68" i="1"/>
  <c r="J68" i="1"/>
  <c r="E68" i="1"/>
  <c r="D68" i="1"/>
  <c r="C68" i="1"/>
  <c r="B68" i="1"/>
  <c r="BC67" i="1"/>
  <c r="AZ67" i="1"/>
  <c r="AW67" i="1"/>
  <c r="AN67" i="1"/>
  <c r="AH67" i="1"/>
  <c r="AB67" i="1"/>
  <c r="V67" i="1"/>
  <c r="J67" i="1"/>
  <c r="E67" i="1"/>
  <c r="D67" i="1"/>
  <c r="C67" i="1"/>
  <c r="B67" i="1"/>
  <c r="BC66" i="1"/>
  <c r="AZ66" i="1"/>
  <c r="AW66" i="1"/>
  <c r="AN66" i="1"/>
  <c r="AH66" i="1"/>
  <c r="V66" i="1"/>
  <c r="J66" i="1"/>
  <c r="E66" i="1"/>
  <c r="D66" i="1"/>
  <c r="C66" i="1"/>
  <c r="B66" i="1"/>
  <c r="BC65" i="1"/>
  <c r="AZ65" i="1"/>
  <c r="AW65" i="1"/>
  <c r="AN65" i="1"/>
  <c r="AH65" i="1"/>
  <c r="AB65" i="1"/>
  <c r="V65" i="1"/>
  <c r="J65" i="1"/>
  <c r="E65" i="1"/>
  <c r="D65" i="1"/>
  <c r="C65" i="1"/>
  <c r="B65" i="1"/>
  <c r="BC64" i="1"/>
  <c r="AZ64" i="1"/>
  <c r="AW64" i="1"/>
  <c r="AN64" i="1"/>
  <c r="AH64" i="1"/>
  <c r="AB64" i="1"/>
  <c r="V64" i="1"/>
  <c r="J64" i="1"/>
  <c r="E64" i="1"/>
  <c r="D64" i="1"/>
  <c r="C64" i="1"/>
  <c r="B64" i="1"/>
  <c r="BC63" i="1"/>
  <c r="AZ63" i="1"/>
  <c r="AW63" i="1"/>
  <c r="AN63" i="1"/>
  <c r="AH63" i="1"/>
  <c r="AB63" i="1"/>
  <c r="V63" i="1"/>
  <c r="E63" i="1"/>
  <c r="D63" i="1"/>
  <c r="C63" i="1"/>
  <c r="B63" i="1"/>
  <c r="BC62" i="1"/>
  <c r="AZ62" i="1"/>
  <c r="AW62" i="1"/>
  <c r="AN62" i="1"/>
  <c r="AH62" i="1"/>
  <c r="AB62" i="1"/>
  <c r="V62" i="1"/>
  <c r="J62" i="1"/>
  <c r="E62" i="1"/>
  <c r="D62" i="1"/>
  <c r="C62" i="1"/>
  <c r="B62" i="1"/>
  <c r="BC61" i="1"/>
  <c r="AZ61" i="1"/>
  <c r="AW61" i="1"/>
  <c r="AN61" i="1"/>
  <c r="AH61" i="1"/>
  <c r="AB61" i="1"/>
  <c r="V61" i="1"/>
  <c r="J61" i="1"/>
  <c r="E61" i="1"/>
  <c r="D61" i="1"/>
  <c r="C61" i="1"/>
  <c r="B61" i="1"/>
  <c r="BC60" i="1"/>
  <c r="AZ60" i="1"/>
  <c r="AW60" i="1"/>
  <c r="AN60" i="1"/>
  <c r="AH60" i="1"/>
  <c r="AB60" i="1"/>
  <c r="V60" i="1"/>
  <c r="J60" i="1"/>
  <c r="E60" i="1"/>
  <c r="D60" i="1"/>
  <c r="C60" i="1"/>
  <c r="B60" i="1"/>
  <c r="BC59" i="1"/>
  <c r="AZ59" i="1"/>
  <c r="AW59" i="1"/>
  <c r="AN59" i="1"/>
  <c r="AH59" i="1"/>
  <c r="AB59" i="1"/>
  <c r="V59" i="1"/>
  <c r="J59" i="1"/>
  <c r="E59" i="1"/>
  <c r="D59" i="1"/>
  <c r="C59" i="1"/>
  <c r="B59" i="1"/>
  <c r="BC58" i="1"/>
  <c r="AZ58" i="1"/>
  <c r="AW58" i="1"/>
  <c r="AN58" i="1"/>
  <c r="AH58" i="1"/>
  <c r="AB58" i="1"/>
  <c r="V58" i="1"/>
  <c r="J58" i="1"/>
  <c r="E58" i="1"/>
  <c r="D58" i="1"/>
  <c r="C58" i="1"/>
  <c r="B58" i="1"/>
  <c r="BC57" i="1"/>
  <c r="AZ57" i="1"/>
  <c r="AW57" i="1"/>
  <c r="AN57" i="1"/>
  <c r="AH57" i="1"/>
  <c r="AB57" i="1"/>
  <c r="V57" i="1"/>
  <c r="J57" i="1"/>
  <c r="E57" i="1"/>
  <c r="D57" i="1"/>
  <c r="C57" i="1"/>
  <c r="B57" i="1"/>
  <c r="BC56" i="1"/>
  <c r="AZ56" i="1"/>
  <c r="AW56" i="1"/>
  <c r="AN56" i="1"/>
  <c r="AH56" i="1"/>
  <c r="AB56" i="1"/>
  <c r="V56" i="1"/>
  <c r="J56" i="1"/>
  <c r="E56" i="1"/>
  <c r="D56" i="1"/>
  <c r="C56" i="1"/>
  <c r="B56" i="1"/>
  <c r="BC55" i="1"/>
  <c r="AZ55" i="1"/>
  <c r="AW55" i="1"/>
  <c r="AN55" i="1"/>
  <c r="AH55" i="1"/>
  <c r="AB55" i="1"/>
  <c r="V55" i="1"/>
  <c r="E55" i="1"/>
  <c r="D55" i="1"/>
  <c r="C55" i="1"/>
  <c r="B55" i="1"/>
  <c r="BC54" i="1"/>
  <c r="AZ54" i="1"/>
  <c r="AW54" i="1"/>
  <c r="AN54" i="1"/>
  <c r="AH54" i="1"/>
  <c r="AB54" i="1"/>
  <c r="V54" i="1"/>
  <c r="J54" i="1"/>
  <c r="E54" i="1"/>
  <c r="D54" i="1"/>
  <c r="C54" i="1"/>
  <c r="B54" i="1"/>
  <c r="J63" i="1" l="1"/>
  <c r="J55" i="1"/>
  <c r="AB66" i="1"/>
  <c r="D52" i="3" l="1"/>
  <c r="B52" i="3"/>
  <c r="BC53" i="1" l="1"/>
  <c r="BC52" i="1"/>
  <c r="BC51" i="1"/>
  <c r="BC50" i="1"/>
  <c r="BC49" i="1"/>
  <c r="BC48" i="1"/>
  <c r="BC47" i="1"/>
  <c r="BC46" i="1"/>
  <c r="BC45" i="1"/>
  <c r="BC44" i="1"/>
  <c r="BC43" i="1"/>
  <c r="BC42" i="1"/>
  <c r="BC41" i="1"/>
  <c r="BC40" i="1"/>
  <c r="BC39" i="1"/>
  <c r="BC38" i="1"/>
  <c r="BC37" i="1"/>
  <c r="BC36" i="1"/>
  <c r="BC35" i="1"/>
  <c r="BC34" i="1"/>
  <c r="BC33" i="1"/>
  <c r="BC32" i="1"/>
  <c r="BC31" i="1"/>
  <c r="BC30" i="1"/>
  <c r="BC29" i="1"/>
  <c r="BC28" i="1"/>
  <c r="BC27" i="1"/>
  <c r="BC26" i="1"/>
  <c r="BC25" i="1"/>
  <c r="BC24" i="1"/>
  <c r="BC23" i="1"/>
  <c r="BC22" i="1"/>
  <c r="BC21" i="1"/>
  <c r="BC20" i="1"/>
  <c r="BC19" i="1"/>
  <c r="BC18" i="1"/>
  <c r="BC17" i="1"/>
  <c r="BC16" i="1"/>
  <c r="BC15" i="1"/>
  <c r="BC14" i="1"/>
  <c r="BC13" i="1"/>
  <c r="H24" i="9" s="1"/>
  <c r="AZ53" i="1"/>
  <c r="AZ52" i="1"/>
  <c r="AZ51" i="1"/>
  <c r="AZ50" i="1"/>
  <c r="AZ49" i="1"/>
  <c r="AZ48" i="1"/>
  <c r="AZ47" i="1"/>
  <c r="AZ46" i="1"/>
  <c r="AZ45" i="1"/>
  <c r="AZ44" i="1"/>
  <c r="AZ43" i="1"/>
  <c r="AZ42" i="1"/>
  <c r="AZ41" i="1"/>
  <c r="AZ40" i="1"/>
  <c r="AZ39" i="1"/>
  <c r="AZ38" i="1"/>
  <c r="AZ37" i="1"/>
  <c r="AZ36" i="1"/>
  <c r="AZ35" i="1"/>
  <c r="AZ34" i="1"/>
  <c r="AZ33" i="1"/>
  <c r="AZ32" i="1"/>
  <c r="AZ31" i="1"/>
  <c r="AZ30" i="1"/>
  <c r="AZ29" i="1"/>
  <c r="AZ28" i="1"/>
  <c r="AZ27" i="1"/>
  <c r="AZ26" i="1"/>
  <c r="AZ25" i="1"/>
  <c r="AZ24" i="1"/>
  <c r="AZ23" i="1"/>
  <c r="AZ22" i="1"/>
  <c r="AZ21" i="1"/>
  <c r="AZ20" i="1"/>
  <c r="AZ19" i="1"/>
  <c r="AZ18" i="1"/>
  <c r="AZ17" i="1"/>
  <c r="AZ16" i="1"/>
  <c r="AZ15" i="1"/>
  <c r="AZ14" i="1"/>
  <c r="AZ13" i="1"/>
  <c r="H23" i="9" s="1"/>
  <c r="AW53" i="1"/>
  <c r="AW52" i="1"/>
  <c r="AW51" i="1"/>
  <c r="AW50" i="1"/>
  <c r="AW49" i="1"/>
  <c r="AW48" i="1"/>
  <c r="AW47" i="1"/>
  <c r="AW46" i="1"/>
  <c r="AW45" i="1"/>
  <c r="AW44" i="1"/>
  <c r="AW43" i="1"/>
  <c r="AW42" i="1"/>
  <c r="AW41" i="1"/>
  <c r="AW40" i="1"/>
  <c r="AW39" i="1"/>
  <c r="AW38" i="1"/>
  <c r="AW37" i="1"/>
  <c r="AW36" i="1"/>
  <c r="AW35" i="1"/>
  <c r="AW34" i="1"/>
  <c r="AW33" i="1"/>
  <c r="AW32" i="1"/>
  <c r="AW31" i="1"/>
  <c r="AW30" i="1"/>
  <c r="AW29" i="1"/>
  <c r="AW28" i="1"/>
  <c r="AW27" i="1"/>
  <c r="AW26" i="1"/>
  <c r="AW25" i="1"/>
  <c r="AW24" i="1"/>
  <c r="AW23" i="1"/>
  <c r="AW22" i="1"/>
  <c r="AW21" i="1"/>
  <c r="AW20" i="1"/>
  <c r="AW19" i="1"/>
  <c r="AW18" i="1"/>
  <c r="AW17" i="1"/>
  <c r="AW16" i="1"/>
  <c r="AW15" i="1"/>
  <c r="AW14" i="1"/>
  <c r="AW13" i="1"/>
  <c r="H22" i="9" s="1"/>
  <c r="AB13" i="1" l="1"/>
  <c r="D13" i="1"/>
  <c r="G15" i="2"/>
  <c r="E15" i="2"/>
  <c r="F15" i="2"/>
  <c r="D15" i="2"/>
  <c r="BA8" i="1"/>
  <c r="BF8" i="1" l="1"/>
  <c r="I15" i="2"/>
  <c r="H15" i="2"/>
  <c r="E13" i="1"/>
  <c r="M3" i="3"/>
  <c r="K3" i="3"/>
  <c r="W5" i="1"/>
  <c r="C3" i="3"/>
  <c r="D5" i="1"/>
  <c r="E33" i="2"/>
  <c r="F30" i="2"/>
  <c r="F28" i="2"/>
  <c r="F26" i="2"/>
  <c r="I9" i="2"/>
  <c r="D9" i="2"/>
  <c r="D7" i="2"/>
  <c r="D14" i="1"/>
  <c r="B15" i="1"/>
  <c r="B16" i="1"/>
  <c r="B17" i="1"/>
  <c r="B18" i="1"/>
  <c r="B19" i="1"/>
  <c r="B20" i="1"/>
  <c r="B21" i="1"/>
  <c r="B22" i="1"/>
  <c r="B23" i="1"/>
  <c r="B24" i="1"/>
  <c r="B25" i="1"/>
  <c r="B26" i="1"/>
  <c r="B27" i="1"/>
  <c r="B28" i="1"/>
  <c r="B29" i="1"/>
  <c r="B30" i="1"/>
  <c r="B31" i="1"/>
  <c r="B32" i="1"/>
  <c r="B33" i="1"/>
  <c r="B34" i="1"/>
  <c r="B35" i="1"/>
  <c r="B36" i="1"/>
  <c r="B37" i="1"/>
  <c r="B38" i="1"/>
  <c r="B39" i="1"/>
  <c r="B40" i="1"/>
  <c r="B41" i="1"/>
  <c r="B42" i="1"/>
  <c r="B43" i="1"/>
  <c r="B44" i="1"/>
  <c r="B45" i="1"/>
  <c r="B46" i="1"/>
  <c r="B47" i="1"/>
  <c r="B48" i="1"/>
  <c r="B49" i="1"/>
  <c r="B50" i="1"/>
  <c r="B51" i="1"/>
  <c r="B52" i="1"/>
  <c r="B53" i="1"/>
  <c r="B14" i="1"/>
  <c r="B13" i="1"/>
  <c r="E15" i="1"/>
  <c r="E16" i="1"/>
  <c r="E17" i="1"/>
  <c r="E18" i="1"/>
  <c r="E19" i="1"/>
  <c r="E20" i="1"/>
  <c r="E21" i="1"/>
  <c r="E22" i="1"/>
  <c r="E23" i="1"/>
  <c r="E24" i="1"/>
  <c r="E25" i="1"/>
  <c r="E26" i="1"/>
  <c r="E27" i="1"/>
  <c r="E28" i="1"/>
  <c r="E29" i="1"/>
  <c r="E30" i="1"/>
  <c r="E31" i="1"/>
  <c r="E32" i="1"/>
  <c r="E33" i="1"/>
  <c r="E34" i="1"/>
  <c r="E35" i="1"/>
  <c r="E36" i="1"/>
  <c r="E37" i="1"/>
  <c r="E38" i="1"/>
  <c r="E39" i="1"/>
  <c r="E40" i="1"/>
  <c r="E41" i="1"/>
  <c r="E42" i="1"/>
  <c r="E43" i="1"/>
  <c r="E44" i="1"/>
  <c r="E45" i="1"/>
  <c r="E46" i="1"/>
  <c r="E47" i="1"/>
  <c r="E48" i="1"/>
  <c r="E49" i="1"/>
  <c r="E50" i="1"/>
  <c r="E51" i="1"/>
  <c r="E52" i="1"/>
  <c r="E53" i="1"/>
  <c r="E14" i="1"/>
  <c r="C42" i="1"/>
  <c r="D42" i="1"/>
  <c r="C43" i="1"/>
  <c r="D43" i="1"/>
  <c r="C44" i="1"/>
  <c r="D44" i="1"/>
  <c r="C45" i="1"/>
  <c r="D45" i="1"/>
  <c r="C46" i="1"/>
  <c r="D46" i="1"/>
  <c r="C47" i="1"/>
  <c r="D47" i="1"/>
  <c r="C48" i="1"/>
  <c r="D48" i="1"/>
  <c r="C49" i="1"/>
  <c r="D49" i="1"/>
  <c r="C50" i="1"/>
  <c r="D50" i="1"/>
  <c r="C51" i="1"/>
  <c r="D51" i="1"/>
  <c r="C52" i="1"/>
  <c r="D52" i="1"/>
  <c r="C53" i="1"/>
  <c r="D53" i="1"/>
  <c r="C15" i="1"/>
  <c r="D15" i="1"/>
  <c r="C16" i="1"/>
  <c r="D16" i="1"/>
  <c r="C17" i="1"/>
  <c r="D17" i="1"/>
  <c r="C18" i="1"/>
  <c r="D18" i="1"/>
  <c r="C19" i="1"/>
  <c r="D19" i="1"/>
  <c r="C20" i="1"/>
  <c r="D20" i="1"/>
  <c r="C21" i="1"/>
  <c r="D21" i="1"/>
  <c r="C22" i="1"/>
  <c r="D22" i="1"/>
  <c r="C23" i="1"/>
  <c r="D23" i="1"/>
  <c r="C24" i="1"/>
  <c r="D24" i="1"/>
  <c r="C25" i="1"/>
  <c r="D25" i="1"/>
  <c r="C26" i="1"/>
  <c r="D26" i="1"/>
  <c r="C27" i="1"/>
  <c r="D27" i="1"/>
  <c r="C28" i="1"/>
  <c r="D28" i="1"/>
  <c r="C29" i="1"/>
  <c r="D29" i="1"/>
  <c r="C30" i="1"/>
  <c r="D30" i="1"/>
  <c r="C31" i="1"/>
  <c r="D31" i="1"/>
  <c r="C32" i="1"/>
  <c r="D32" i="1"/>
  <c r="C33" i="1"/>
  <c r="D33" i="1"/>
  <c r="C34" i="1"/>
  <c r="D34" i="1"/>
  <c r="C35" i="1"/>
  <c r="D35" i="1"/>
  <c r="C36" i="1"/>
  <c r="D36" i="1"/>
  <c r="C37" i="1"/>
  <c r="D37" i="1"/>
  <c r="C38" i="1"/>
  <c r="D38" i="1"/>
  <c r="C39" i="1"/>
  <c r="D39" i="1"/>
  <c r="C40" i="1"/>
  <c r="D40" i="1"/>
  <c r="C41" i="1"/>
  <c r="D41" i="1"/>
  <c r="C14" i="1"/>
  <c r="C13" i="1"/>
  <c r="E48" i="3" l="1"/>
  <c r="E47" i="3"/>
  <c r="E43" i="3"/>
  <c r="D47" i="3"/>
  <c r="D43" i="3"/>
  <c r="E46" i="3"/>
  <c r="E42" i="3"/>
  <c r="D44" i="3"/>
  <c r="D46" i="3"/>
  <c r="D42" i="3"/>
  <c r="E45" i="3"/>
  <c r="D45" i="3"/>
  <c r="E44" i="3"/>
  <c r="D48" i="3"/>
  <c r="D9" i="9"/>
  <c r="H18" i="9"/>
  <c r="AO8" i="1"/>
  <c r="H16" i="2"/>
  <c r="K34" i="3"/>
  <c r="K27" i="3"/>
  <c r="K20" i="3"/>
  <c r="L34" i="3"/>
  <c r="L27" i="3"/>
  <c r="L20" i="3"/>
  <c r="BD3" i="1"/>
  <c r="BA5" i="1"/>
  <c r="BF7" i="1"/>
  <c r="BA7" i="1"/>
  <c r="BF5" i="1"/>
  <c r="W7" i="1"/>
  <c r="AD5" i="1"/>
  <c r="L7" i="1"/>
  <c r="D7" i="1"/>
  <c r="D16" i="2"/>
  <c r="F42" i="3" l="1"/>
  <c r="F48" i="3"/>
  <c r="F43" i="3"/>
  <c r="F45" i="3"/>
  <c r="F46" i="3"/>
  <c r="F44" i="3"/>
  <c r="F47" i="3"/>
  <c r="V18" i="1"/>
  <c r="AH31" i="1"/>
  <c r="J26" i="1"/>
  <c r="V34" i="1"/>
  <c r="AB49" i="1"/>
  <c r="J34" i="1"/>
  <c r="V26" i="1"/>
  <c r="V50" i="1"/>
  <c r="AB25" i="1"/>
  <c r="AB41" i="1"/>
  <c r="AH23" i="1"/>
  <c r="AH47" i="1"/>
  <c r="AN22" i="1"/>
  <c r="AN38" i="1"/>
  <c r="J25" i="1"/>
  <c r="J17" i="1"/>
  <c r="P13" i="1"/>
  <c r="H16" i="9" s="1"/>
  <c r="V19" i="1"/>
  <c r="V35" i="1"/>
  <c r="V51" i="1"/>
  <c r="AB26" i="1"/>
  <c r="AB42" i="1"/>
  <c r="AH16" i="1"/>
  <c r="AH32" i="1"/>
  <c r="AH48" i="1"/>
  <c r="AN23" i="1"/>
  <c r="AN39" i="1"/>
  <c r="AN47" i="1"/>
  <c r="J32" i="1"/>
  <c r="J16" i="1"/>
  <c r="V20" i="1"/>
  <c r="V36" i="1"/>
  <c r="V52" i="1"/>
  <c r="AB27" i="1"/>
  <c r="AB43" i="1"/>
  <c r="AH17" i="1"/>
  <c r="AH33" i="1"/>
  <c r="AH49" i="1"/>
  <c r="AN24" i="1"/>
  <c r="J23" i="1"/>
  <c r="J15" i="1"/>
  <c r="V21" i="1"/>
  <c r="V37" i="1"/>
  <c r="V53" i="1"/>
  <c r="AB28" i="1"/>
  <c r="AB44" i="1"/>
  <c r="AH18" i="1"/>
  <c r="AH34" i="1"/>
  <c r="AH50" i="1"/>
  <c r="AN25" i="1"/>
  <c r="AN41" i="1"/>
  <c r="J30" i="1"/>
  <c r="V22" i="1"/>
  <c r="V38" i="1"/>
  <c r="AB29" i="1"/>
  <c r="AB45" i="1"/>
  <c r="AH19" i="1"/>
  <c r="AH35" i="1"/>
  <c r="AH51" i="1"/>
  <c r="AN26" i="1"/>
  <c r="AN42" i="1"/>
  <c r="V15" i="1"/>
  <c r="V31" i="1"/>
  <c r="AB38" i="1"/>
  <c r="AH28" i="1"/>
  <c r="AH44" i="1"/>
  <c r="AH52" i="1"/>
  <c r="AN27" i="1"/>
  <c r="AN43" i="1"/>
  <c r="J36" i="1"/>
  <c r="J20" i="1"/>
  <c r="V16" i="1"/>
  <c r="V24" i="1"/>
  <c r="V32" i="1"/>
  <c r="V40" i="1"/>
  <c r="V48" i="1"/>
  <c r="AB15" i="1"/>
  <c r="AB23" i="1"/>
  <c r="AB31" i="1"/>
  <c r="AB39" i="1"/>
  <c r="AB47" i="1"/>
  <c r="AH13" i="1"/>
  <c r="AH21" i="1"/>
  <c r="AH29" i="1"/>
  <c r="AH37" i="1"/>
  <c r="AH45" i="1"/>
  <c r="AH53" i="1"/>
  <c r="AN20" i="1"/>
  <c r="AN28" i="1"/>
  <c r="AN36" i="1"/>
  <c r="AN44" i="1"/>
  <c r="AN52" i="1"/>
  <c r="J18" i="1"/>
  <c r="V42" i="1"/>
  <c r="AB17" i="1"/>
  <c r="AB33" i="1"/>
  <c r="AH15" i="1"/>
  <c r="AH39" i="1"/>
  <c r="AN30" i="1"/>
  <c r="AN46" i="1"/>
  <c r="J33" i="1"/>
  <c r="V27" i="1"/>
  <c r="V43" i="1"/>
  <c r="AB18" i="1"/>
  <c r="AB34" i="1"/>
  <c r="AB50" i="1"/>
  <c r="AH24" i="1"/>
  <c r="AH40" i="1"/>
  <c r="AN15" i="1"/>
  <c r="AN31" i="1"/>
  <c r="J24" i="1"/>
  <c r="V28" i="1"/>
  <c r="V44" i="1"/>
  <c r="AB19" i="1"/>
  <c r="AB35" i="1"/>
  <c r="AB51" i="1"/>
  <c r="AH25" i="1"/>
  <c r="AH41" i="1"/>
  <c r="AN16" i="1"/>
  <c r="AN32" i="1"/>
  <c r="AN40" i="1"/>
  <c r="AN48" i="1"/>
  <c r="J31" i="1"/>
  <c r="V29" i="1"/>
  <c r="V45" i="1"/>
  <c r="AB20" i="1"/>
  <c r="AB36" i="1"/>
  <c r="AB52" i="1"/>
  <c r="AH26" i="1"/>
  <c r="AH42" i="1"/>
  <c r="AN17" i="1"/>
  <c r="AN33" i="1"/>
  <c r="AN49" i="1"/>
  <c r="J22" i="1"/>
  <c r="V30" i="1"/>
  <c r="V46" i="1"/>
  <c r="AB21" i="1"/>
  <c r="AB37" i="1"/>
  <c r="AB53" i="1"/>
  <c r="AH27" i="1"/>
  <c r="AH43" i="1"/>
  <c r="AN18" i="1"/>
  <c r="AN34" i="1"/>
  <c r="AN50" i="1"/>
  <c r="J29" i="1"/>
  <c r="V23" i="1"/>
  <c r="V39" i="1"/>
  <c r="V47" i="1"/>
  <c r="AB22" i="1"/>
  <c r="AB30" i="1"/>
  <c r="AB46" i="1"/>
  <c r="AH20" i="1"/>
  <c r="AH36" i="1"/>
  <c r="AN19" i="1"/>
  <c r="AN35" i="1"/>
  <c r="AN51" i="1"/>
  <c r="J35" i="1"/>
  <c r="J27" i="1"/>
  <c r="J19" i="1"/>
  <c r="V17" i="1"/>
  <c r="V25" i="1"/>
  <c r="V33" i="1"/>
  <c r="V41" i="1"/>
  <c r="V49" i="1"/>
  <c r="AB16" i="1"/>
  <c r="AB24" i="1"/>
  <c r="AB32" i="1"/>
  <c r="AB40" i="1"/>
  <c r="AB48" i="1"/>
  <c r="AH22" i="1"/>
  <c r="AH30" i="1"/>
  <c r="AH38" i="1"/>
  <c r="AH46" i="1"/>
  <c r="AN21" i="1"/>
  <c r="AN29" i="1"/>
  <c r="AN37" i="1"/>
  <c r="AN45" i="1"/>
  <c r="AN53" i="1"/>
  <c r="V13" i="1"/>
  <c r="H17" i="9" s="1"/>
  <c r="AN14" i="1"/>
  <c r="AH14" i="1"/>
  <c r="AB14" i="1"/>
  <c r="D33" i="3" s="1"/>
  <c r="V14" i="1"/>
  <c r="J14" i="1"/>
  <c r="J13" i="1"/>
  <c r="H15" i="9" s="1"/>
  <c r="J52" i="1"/>
  <c r="J50" i="1"/>
  <c r="J48" i="1"/>
  <c r="J46" i="1"/>
  <c r="J44" i="1"/>
  <c r="J42" i="1"/>
  <c r="J41" i="1"/>
  <c r="J40" i="1"/>
  <c r="J39" i="1"/>
  <c r="J38" i="1"/>
  <c r="J37" i="1"/>
  <c r="J28" i="1"/>
  <c r="J21" i="1"/>
  <c r="J53" i="1"/>
  <c r="J51" i="1"/>
  <c r="J49" i="1"/>
  <c r="J47" i="1"/>
  <c r="J45" i="1"/>
  <c r="J43" i="1"/>
  <c r="AN13" i="1"/>
  <c r="H20" i="9" s="1"/>
  <c r="AO7" i="1"/>
  <c r="F16" i="2"/>
  <c r="AO5" i="1"/>
  <c r="K19" i="3"/>
  <c r="H19" i="9" l="1"/>
  <c r="D35" i="3"/>
  <c r="D41" i="3"/>
  <c r="D37" i="3"/>
  <c r="D39" i="3"/>
  <c r="D36" i="3"/>
  <c r="D38" i="3"/>
  <c r="E28" i="3"/>
  <c r="E31" i="3"/>
  <c r="E41" i="3"/>
  <c r="D30" i="3"/>
  <c r="K7" i="3"/>
  <c r="D32" i="3"/>
  <c r="D28" i="3"/>
  <c r="E36" i="3"/>
  <c r="E32" i="3"/>
  <c r="K9" i="3"/>
  <c r="L7" i="3"/>
  <c r="L11" i="3"/>
  <c r="E21" i="3"/>
  <c r="E9" i="3"/>
  <c r="D25" i="3"/>
  <c r="E25" i="3"/>
  <c r="D24" i="3"/>
  <c r="E35" i="3"/>
  <c r="E23" i="3"/>
  <c r="D21" i="3"/>
  <c r="E27" i="3"/>
  <c r="E38" i="3"/>
  <c r="D13" i="3"/>
  <c r="E39" i="3"/>
  <c r="F39" i="3" s="1"/>
  <c r="E40" i="3"/>
  <c r="D29" i="3"/>
  <c r="D23" i="3"/>
  <c r="E34" i="3"/>
  <c r="K11" i="3"/>
  <c r="E26" i="3"/>
  <c r="E29" i="3"/>
  <c r="D22" i="3"/>
  <c r="L9" i="3"/>
  <c r="E24" i="3"/>
  <c r="D31" i="3"/>
  <c r="D9" i="3"/>
  <c r="E30" i="3"/>
  <c r="E37" i="3"/>
  <c r="F37" i="3" s="1"/>
  <c r="D40" i="3"/>
  <c r="E33" i="3"/>
  <c r="F33" i="3" s="1"/>
  <c r="E22" i="3"/>
  <c r="D26" i="3"/>
  <c r="D12" i="3"/>
  <c r="D27" i="3"/>
  <c r="D34" i="3"/>
  <c r="D11" i="3"/>
  <c r="D8" i="3"/>
  <c r="E11" i="3"/>
  <c r="E7" i="3"/>
  <c r="E13" i="3"/>
  <c r="K8" i="3"/>
  <c r="K10" i="3"/>
  <c r="K12" i="3"/>
  <c r="L8" i="3"/>
  <c r="L10" i="3"/>
  <c r="L12" i="3"/>
  <c r="L13" i="3"/>
  <c r="D7" i="3"/>
  <c r="K13" i="3"/>
  <c r="D10" i="3"/>
  <c r="E12" i="3"/>
  <c r="E8" i="3"/>
  <c r="E10" i="3"/>
  <c r="K15" i="3"/>
  <c r="K16" i="3"/>
  <c r="K18" i="3"/>
  <c r="L17" i="3"/>
  <c r="K17" i="3"/>
  <c r="L19" i="3"/>
  <c r="M19" i="3" s="1"/>
  <c r="K14" i="3"/>
  <c r="L15" i="3"/>
  <c r="L18" i="3"/>
  <c r="L16" i="3"/>
  <c r="L14" i="3"/>
  <c r="M20" i="3"/>
  <c r="F36" i="3" l="1"/>
  <c r="F21" i="3"/>
  <c r="F28" i="3"/>
  <c r="F30" i="3"/>
  <c r="F40" i="3"/>
  <c r="F32" i="3"/>
  <c r="F13" i="3"/>
  <c r="F31" i="3"/>
  <c r="F7" i="3"/>
  <c r="F25" i="3"/>
  <c r="F41" i="3"/>
  <c r="F38" i="3"/>
  <c r="F34" i="3"/>
  <c r="F9" i="3"/>
  <c r="F35" i="3"/>
  <c r="F24" i="3"/>
  <c r="F23" i="3"/>
  <c r="M7" i="3"/>
  <c r="M9" i="3"/>
  <c r="M11" i="3"/>
  <c r="F22" i="3"/>
  <c r="F27" i="3"/>
  <c r="F29" i="3"/>
  <c r="M8" i="3"/>
  <c r="F12" i="3"/>
  <c r="F26" i="3"/>
  <c r="F8" i="3"/>
  <c r="M12" i="3"/>
  <c r="F11" i="3"/>
  <c r="M10" i="3"/>
  <c r="M13" i="3"/>
  <c r="F10" i="3"/>
  <c r="M15" i="3"/>
  <c r="M16" i="3"/>
  <c r="M17" i="3"/>
  <c r="M14" i="3"/>
  <c r="M18" i="3"/>
  <c r="N12" i="1"/>
  <c r="L12" i="1"/>
  <c r="AD12" i="1" s="1"/>
  <c r="AJ12" i="1" s="1"/>
  <c r="AP12" i="1" s="1"/>
  <c r="K33" i="3" l="1"/>
  <c r="L32" i="3"/>
  <c r="L30" i="3"/>
  <c r="L28" i="3"/>
  <c r="K32" i="3"/>
  <c r="K30" i="3"/>
  <c r="K28" i="3"/>
  <c r="L33" i="3"/>
  <c r="L31" i="3"/>
  <c r="L29" i="3"/>
  <c r="K31" i="3"/>
  <c r="K29" i="3"/>
  <c r="K26" i="3" l="1"/>
  <c r="L23" i="3"/>
  <c r="K22" i="3"/>
  <c r="L25" i="3"/>
  <c r="L21" i="3"/>
  <c r="K21" i="3"/>
  <c r="K25" i="3"/>
  <c r="K24" i="3"/>
  <c r="K23" i="3"/>
  <c r="M29" i="3"/>
  <c r="M32" i="3"/>
  <c r="M27" i="3"/>
  <c r="L22" i="3"/>
  <c r="L26" i="3"/>
  <c r="M34" i="3"/>
  <c r="M28" i="3"/>
  <c r="L24" i="3"/>
  <c r="M31" i="3"/>
  <c r="M30" i="3"/>
  <c r="M33" i="3"/>
  <c r="M23" i="3" l="1"/>
  <c r="M22" i="3"/>
  <c r="AF12" i="1"/>
  <c r="M21" i="3"/>
  <c r="M25" i="3"/>
  <c r="M26" i="3"/>
  <c r="M24" i="3"/>
  <c r="AL12" i="1" l="1"/>
  <c r="AR12" i="1" s="1"/>
  <c r="BE12" i="1" l="1"/>
  <c r="BF13" i="1"/>
  <c r="BG13" i="1" l="1"/>
  <c r="P53" i="1" l="1"/>
  <c r="P37" i="1"/>
  <c r="P17" i="1"/>
  <c r="P15" i="1"/>
  <c r="P14" i="1"/>
  <c r="BF35" i="1"/>
  <c r="P48" i="1"/>
  <c r="P38" i="1"/>
  <c r="BF38" i="1"/>
  <c r="BG38" i="1" s="1"/>
  <c r="P28" i="1"/>
  <c r="P16" i="1"/>
  <c r="P36" i="1"/>
  <c r="BF36" i="1"/>
  <c r="P22" i="1"/>
  <c r="BF17" i="1"/>
  <c r="P26" i="1"/>
  <c r="P67" i="1"/>
  <c r="P56" i="1"/>
  <c r="P64" i="1"/>
  <c r="P61" i="1"/>
  <c r="P69" i="1"/>
  <c r="BF37" i="1"/>
  <c r="P32" i="1"/>
  <c r="P20" i="1"/>
  <c r="BF50" i="1"/>
  <c r="BF53" i="1"/>
  <c r="P44" i="1"/>
  <c r="BG36" i="1" l="1"/>
  <c r="BG17" i="1"/>
  <c r="BG53" i="1"/>
  <c r="BG50" i="1"/>
  <c r="BG37" i="1"/>
  <c r="P18" i="1"/>
  <c r="P39" i="1"/>
  <c r="P30" i="1"/>
  <c r="P34" i="1"/>
  <c r="P47" i="1"/>
  <c r="P70" i="1"/>
  <c r="P58" i="1"/>
  <c r="P72" i="1"/>
  <c r="BF33" i="1"/>
  <c r="P46" i="1"/>
  <c r="P31" i="1"/>
  <c r="P19" i="1"/>
  <c r="BF15" i="1"/>
  <c r="BG35" i="1"/>
  <c r="BF51" i="1"/>
  <c r="P40" i="1"/>
  <c r="P21" i="1"/>
  <c r="BF14" i="1"/>
  <c r="P42" i="1"/>
  <c r="P27" i="1"/>
  <c r="P50" i="1"/>
  <c r="BF29" i="1"/>
  <c r="BF20" i="1"/>
  <c r="P66" i="1"/>
  <c r="BF66" i="1"/>
  <c r="P62" i="1"/>
  <c r="BF62" i="1"/>
  <c r="P54" i="1"/>
  <c r="P65" i="1"/>
  <c r="P57" i="1"/>
  <c r="P68" i="1"/>
  <c r="P60" i="1"/>
  <c r="P71" i="1"/>
  <c r="P63" i="1"/>
  <c r="P59" i="1"/>
  <c r="P52" i="1"/>
  <c r="P43" i="1"/>
  <c r="P49" i="1"/>
  <c r="BF16" i="1"/>
  <c r="P51" i="1"/>
  <c r="BF28" i="1"/>
  <c r="BF22" i="1"/>
  <c r="P24" i="1"/>
  <c r="BF48" i="1"/>
  <c r="P29" i="1"/>
  <c r="P45" i="1"/>
  <c r="P25" i="1"/>
  <c r="P33" i="1"/>
  <c r="P41" i="1"/>
  <c r="P55" i="1"/>
  <c r="P23" i="1"/>
  <c r="P35" i="1"/>
  <c r="BF55" i="1" l="1"/>
  <c r="BF41" i="1"/>
  <c r="D18" i="3"/>
  <c r="D20" i="3"/>
  <c r="BG48" i="1"/>
  <c r="BF24" i="1"/>
  <c r="BF43" i="1"/>
  <c r="BF52" i="1"/>
  <c r="BF45" i="1"/>
  <c r="BF59" i="1"/>
  <c r="BF63" i="1"/>
  <c r="BF71" i="1"/>
  <c r="BF60" i="1"/>
  <c r="BF64" i="1"/>
  <c r="BF57" i="1"/>
  <c r="BF61" i="1"/>
  <c r="BF54" i="1"/>
  <c r="BG62" i="1"/>
  <c r="BF70" i="1"/>
  <c r="BF32" i="1"/>
  <c r="BG29" i="1"/>
  <c r="BF27" i="1"/>
  <c r="BF21" i="1"/>
  <c r="BF39" i="1"/>
  <c r="BG14" i="1"/>
  <c r="E16" i="3"/>
  <c r="D16" i="3"/>
  <c r="D14" i="3"/>
  <c r="E15" i="3"/>
  <c r="E20" i="3"/>
  <c r="BF40" i="1"/>
  <c r="BG51" i="1"/>
  <c r="BF31" i="1"/>
  <c r="BG33" i="1"/>
  <c r="BF34" i="1"/>
  <c r="BF26" i="1"/>
  <c r="BF25" i="1"/>
  <c r="BF23" i="1"/>
  <c r="E18" i="3"/>
  <c r="D17" i="3"/>
  <c r="BG22" i="1"/>
  <c r="BG28" i="1"/>
  <c r="BG16" i="1"/>
  <c r="BF49" i="1"/>
  <c r="BF67" i="1"/>
  <c r="BF56" i="1"/>
  <c r="BF68" i="1"/>
  <c r="BF72" i="1"/>
  <c r="BF65" i="1"/>
  <c r="BF69" i="1"/>
  <c r="BF58" i="1"/>
  <c r="BG66" i="1"/>
  <c r="BF47" i="1"/>
  <c r="BG20" i="1"/>
  <c r="BF44" i="1"/>
  <c r="BF42" i="1"/>
  <c r="BF30" i="1"/>
  <c r="BF18" i="1"/>
  <c r="E17" i="3"/>
  <c r="D19" i="3"/>
  <c r="D15" i="3"/>
  <c r="F15" i="3" s="1"/>
  <c r="E14" i="3"/>
  <c r="E19" i="3"/>
  <c r="BG15" i="1"/>
  <c r="BF19" i="1"/>
  <c r="BF46" i="1"/>
  <c r="F19" i="3" l="1"/>
  <c r="F17" i="3"/>
  <c r="F18" i="3"/>
  <c r="F14" i="3"/>
  <c r="BG60" i="1"/>
  <c r="BG46" i="1"/>
  <c r="BG19" i="1"/>
  <c r="BG23" i="1"/>
  <c r="BG25" i="1"/>
  <c r="BG31" i="1"/>
  <c r="F16" i="3"/>
  <c r="BG39" i="1"/>
  <c r="BG21" i="1"/>
  <c r="BG27" i="1"/>
  <c r="BG32" i="1"/>
  <c r="BG70" i="1"/>
  <c r="BG54" i="1"/>
  <c r="BG61" i="1"/>
  <c r="BG57" i="1"/>
  <c r="BG64" i="1"/>
  <c r="BG71" i="1"/>
  <c r="BG63" i="1"/>
  <c r="BG59" i="1"/>
  <c r="BG45" i="1"/>
  <c r="BG52" i="1"/>
  <c r="BG43" i="1"/>
  <c r="BG24" i="1"/>
  <c r="F20" i="3"/>
  <c r="BG41" i="1"/>
  <c r="BG55" i="1"/>
  <c r="BG18" i="1"/>
  <c r="BG30" i="1"/>
  <c r="BG42" i="1"/>
  <c r="BG44" i="1"/>
  <c r="BG47" i="1"/>
  <c r="BG58" i="1"/>
  <c r="BG69" i="1"/>
  <c r="BG65" i="1"/>
  <c r="BG72" i="1"/>
  <c r="BG68" i="1"/>
  <c r="BG56" i="1"/>
  <c r="BG67" i="1"/>
  <c r="BG49" i="1"/>
  <c r="BG26" i="1"/>
  <c r="BG34" i="1"/>
  <c r="BG40" i="1"/>
  <c r="K42" i="3" l="1"/>
  <c r="K40" i="3"/>
  <c r="K36" i="3"/>
  <c r="K41" i="3"/>
  <c r="K39" i="3"/>
  <c r="K37" i="3"/>
  <c r="K38" i="3"/>
  <c r="K43" i="3"/>
  <c r="K44" i="3" l="1"/>
</calcChain>
</file>

<file path=xl/sharedStrings.xml><?xml version="1.0" encoding="utf-8"?>
<sst xmlns="http://schemas.openxmlformats.org/spreadsheetml/2006/main" count="458" uniqueCount="223">
  <si>
    <t>बृहन्मुंबई महानगरपालिका - शिक्षण विभाग</t>
  </si>
  <si>
    <t>शाळा :</t>
  </si>
  <si>
    <t xml:space="preserve">इयत्ता : </t>
  </si>
  <si>
    <t>तुकडी :</t>
  </si>
  <si>
    <t>पट :</t>
  </si>
  <si>
    <t>è</t>
  </si>
  <si>
    <t>बालक:</t>
  </si>
  <si>
    <t>कन्या:</t>
  </si>
  <si>
    <t>UDISE :</t>
  </si>
  <si>
    <t>URC :</t>
  </si>
  <si>
    <t>वार्ड :</t>
  </si>
  <si>
    <t>उपस्थित :</t>
  </si>
  <si>
    <t>hellomitra.blogspot.in</t>
  </si>
  <si>
    <t>जाति प्रवर्ग</t>
  </si>
  <si>
    <t>अनु. क्रमांक</t>
  </si>
  <si>
    <t>विषय</t>
  </si>
  <si>
    <t>शाळा सिद्धी में रिपोर्ट Submit के लिए</t>
  </si>
  <si>
    <t>विद्यार्थ्यांचे नाव</t>
  </si>
  <si>
    <t>प्रथम भाषा</t>
  </si>
  <si>
    <t>द्वितीय भाषा (मराठी)</t>
  </si>
  <si>
    <t>तृतीय भाषा (इंग्रजी)</t>
  </si>
  <si>
    <t>गणित</t>
  </si>
  <si>
    <t>सामाजिक शास्त्र</t>
  </si>
  <si>
    <t>कला</t>
  </si>
  <si>
    <t>कार्यानुभव</t>
  </si>
  <si>
    <t>शा.शि. व आरोग्य</t>
  </si>
  <si>
    <t xml:space="preserve">  आकारिक मूल्यमापन गुण</t>
  </si>
  <si>
    <t xml:space="preserve">  संकलित  मूल्यमापन गुण</t>
  </si>
  <si>
    <t xml:space="preserve">  एकूण  मूल्यमापन गुण</t>
  </si>
  <si>
    <t xml:space="preserve">  अतिरिक्त पूरक मार्गदर्शन पूर्व श्रेणी</t>
  </si>
  <si>
    <t xml:space="preserve">  अतिरिक्त पूरक मार्गदर्शन नंतरची श्रेणी</t>
  </si>
  <si>
    <t>कुल योग (सभी विषय)</t>
  </si>
  <si>
    <t>प्रतिशत अंक</t>
  </si>
  <si>
    <t>श्रेणी</t>
  </si>
  <si>
    <t>भारांश :)</t>
  </si>
  <si>
    <t>%</t>
  </si>
  <si>
    <t>ड</t>
  </si>
  <si>
    <t>&lt;33</t>
  </si>
  <si>
    <t xml:space="preserve">शाळा : </t>
  </si>
  <si>
    <t xml:space="preserve">इयत्ता :    </t>
  </si>
  <si>
    <t>वर्ग :</t>
  </si>
  <si>
    <t>अनु.क्र.</t>
  </si>
  <si>
    <t>मुली</t>
  </si>
  <si>
    <t>मुले</t>
  </si>
  <si>
    <t>श्रेणी प्राप्त विद्यार्थी संख्या</t>
  </si>
  <si>
    <t>अ - 1</t>
  </si>
  <si>
    <t>अ - 2</t>
  </si>
  <si>
    <t>ब - 1</t>
  </si>
  <si>
    <t>ब - 2</t>
  </si>
  <si>
    <t>क - 1</t>
  </si>
  <si>
    <t>क - 2</t>
  </si>
  <si>
    <r>
      <t xml:space="preserve">क - 2  </t>
    </r>
    <r>
      <rPr>
        <sz val="11"/>
        <color indexed="8"/>
        <rFont val="Arial Unicode MS"/>
        <family val="2"/>
      </rPr>
      <t>च्या खालील श्रेणी</t>
    </r>
  </si>
  <si>
    <t>ई</t>
  </si>
  <si>
    <t>33 - 40</t>
  </si>
  <si>
    <t>41 - 50</t>
  </si>
  <si>
    <t>51 - 60</t>
  </si>
  <si>
    <t>61 - 70</t>
  </si>
  <si>
    <t>71 - 80</t>
  </si>
  <si>
    <t>81 - 90</t>
  </si>
  <si>
    <t>पट व उपस्थिति</t>
  </si>
  <si>
    <t>बालक</t>
  </si>
  <si>
    <t>कन्या</t>
  </si>
  <si>
    <t>योग</t>
  </si>
  <si>
    <t>91 - 100</t>
  </si>
  <si>
    <t>पट</t>
  </si>
  <si>
    <t>उपस्थित</t>
  </si>
  <si>
    <t>अनुपस्थित</t>
  </si>
  <si>
    <t>वर्ग शिक्षकाची (स्वाक्षरी)</t>
  </si>
  <si>
    <t>मुख्याध्यापकाची (स्वाक्षरी)</t>
  </si>
  <si>
    <t>विभाग निरीक्षकाची (स्वाक्षरी)</t>
  </si>
  <si>
    <t>*</t>
  </si>
  <si>
    <t>मराठी</t>
  </si>
  <si>
    <t>इंग्रजी</t>
  </si>
  <si>
    <t xml:space="preserve">M  /  F </t>
  </si>
  <si>
    <t>निकाल एकीकरण तक्ता</t>
  </si>
  <si>
    <t>पट संख्या</t>
  </si>
  <si>
    <t>उत्तीर्ण</t>
  </si>
  <si>
    <t>उत्तारित</t>
  </si>
  <si>
    <t>अनुत्तीर्ण</t>
  </si>
  <si>
    <t>शे.प्रमाण</t>
  </si>
  <si>
    <t>मुलगे</t>
  </si>
  <si>
    <t>विषय फलित  -  शेकडा प्रमाण</t>
  </si>
  <si>
    <t>मातृभाषा</t>
  </si>
  <si>
    <t>स.शास्त्र</t>
  </si>
  <si>
    <t>शा.शि.</t>
  </si>
  <si>
    <t>स्वाक्षरी :</t>
  </si>
  <si>
    <t>स्वाक्षरी व शिक्का :</t>
  </si>
  <si>
    <t xml:space="preserve">जॉच कर्ता </t>
  </si>
  <si>
    <t>1)  नांव :</t>
  </si>
  <si>
    <t>2)  नांव :</t>
  </si>
  <si>
    <t xml:space="preserve">विभाग निरिक्षक (शाळा) </t>
  </si>
  <si>
    <t>दिनांक व शिक्का</t>
  </si>
  <si>
    <t>कक्षा :</t>
  </si>
  <si>
    <t>शैक्षणिक वर्ष :</t>
  </si>
  <si>
    <t>तक्ता तयार केला (नांव):</t>
  </si>
  <si>
    <t>तक्ता तपासला (नांव) :</t>
  </si>
  <si>
    <t>वर्ग शिक्षक (नांव) :</t>
  </si>
  <si>
    <t>मुख्याध्यापक (नांव) :</t>
  </si>
  <si>
    <t>एकूण पट :</t>
  </si>
  <si>
    <t>स्कूल का नाम :</t>
  </si>
  <si>
    <t>वार्ड</t>
  </si>
  <si>
    <t>UDISE No.</t>
  </si>
  <si>
    <t>URC</t>
  </si>
  <si>
    <t>वर्ग शिक्षक (नाम)</t>
  </si>
  <si>
    <t>तक्ता तैयार कर्ता (नाम)</t>
  </si>
  <si>
    <t>मुख्याध्यापक (नाम) :</t>
  </si>
  <si>
    <t>1 )</t>
  </si>
  <si>
    <t>2 )</t>
  </si>
  <si>
    <t>3 )</t>
  </si>
  <si>
    <t>4 )</t>
  </si>
  <si>
    <t>5 )</t>
  </si>
  <si>
    <t>6 )</t>
  </si>
  <si>
    <t>7 )</t>
  </si>
  <si>
    <t>8 )</t>
  </si>
  <si>
    <t>9 )</t>
  </si>
  <si>
    <t>10 )</t>
  </si>
  <si>
    <t>तक्ता तपासला (नाम)</t>
  </si>
  <si>
    <t>माध्यम :</t>
  </si>
  <si>
    <r>
      <rPr>
        <sz val="14"/>
        <color rgb="FF0000FF"/>
        <rFont val="Arial Unicode MS"/>
        <family val="2"/>
      </rPr>
      <t>Purple</t>
    </r>
    <r>
      <rPr>
        <sz val="14"/>
        <color rgb="FFFF0000"/>
        <rFont val="Arial Unicode MS"/>
        <family val="2"/>
      </rPr>
      <t xml:space="preserve"> कलर के </t>
    </r>
    <r>
      <rPr>
        <sz val="14"/>
        <color rgb="FF0000FF"/>
        <rFont val="Arial Unicode MS"/>
        <family val="2"/>
      </rPr>
      <t>Cell</t>
    </r>
    <r>
      <rPr>
        <sz val="14"/>
        <color rgb="FFFF0000"/>
        <rFont val="Arial Unicode MS"/>
        <family val="2"/>
      </rPr>
      <t xml:space="preserve"> में आवश्यक जानकारी टाईप करें एक बार आपको </t>
    </r>
    <r>
      <rPr>
        <sz val="14"/>
        <color rgb="FF0000FF"/>
        <rFont val="Arial Unicode MS"/>
        <family val="2"/>
      </rPr>
      <t>Result Sheet</t>
    </r>
    <r>
      <rPr>
        <sz val="14"/>
        <color rgb="FFFF0000"/>
        <rFont val="Arial Unicode MS"/>
        <family val="2"/>
      </rPr>
      <t xml:space="preserve"> (तक्ता) पर पुन: टाईप करने की आवश्यकता नहीं होगी ।</t>
    </r>
  </si>
  <si>
    <t>Sr. No.</t>
  </si>
  <si>
    <t>Students Name</t>
  </si>
  <si>
    <t>Cast</t>
  </si>
  <si>
    <t>अनु. टाईप करें</t>
  </si>
  <si>
    <t>ç</t>
  </si>
  <si>
    <r>
      <t>यहाँ आपको विद्यार्थियों के अनु. क्र.</t>
    </r>
    <r>
      <rPr>
        <b/>
        <sz val="14"/>
        <color rgb="FFFF0000"/>
        <rFont val="Arial Unicode MS"/>
        <family val="2"/>
      </rPr>
      <t xml:space="preserve"> (Sr.No.),</t>
    </r>
    <r>
      <rPr>
        <sz val="14"/>
        <color theme="1"/>
        <rFont val="Arial Unicode MS"/>
        <family val="2"/>
      </rPr>
      <t xml:space="preserve"> नाम </t>
    </r>
    <r>
      <rPr>
        <b/>
        <sz val="14"/>
        <color rgb="FFFF0000"/>
        <rFont val="Arial Unicode MS"/>
        <family val="2"/>
      </rPr>
      <t>(Name Of Students)</t>
    </r>
    <r>
      <rPr>
        <sz val="14"/>
        <color theme="1"/>
        <rFont val="Arial Unicode MS"/>
        <family val="2"/>
      </rPr>
      <t xml:space="preserve">  </t>
    </r>
    <r>
      <rPr>
        <b/>
        <sz val="14"/>
        <color rgb="FF0000FF"/>
        <rFont val="Arial Unicode MS"/>
        <family val="2"/>
      </rPr>
      <t xml:space="preserve">Type करना </t>
    </r>
    <r>
      <rPr>
        <sz val="14"/>
        <color theme="1"/>
        <rFont val="Arial Unicode MS"/>
        <family val="2"/>
      </rPr>
      <t>है ।</t>
    </r>
  </si>
  <si>
    <r>
      <t xml:space="preserve">बालक / कन्या </t>
    </r>
    <r>
      <rPr>
        <b/>
        <sz val="16"/>
        <color rgb="FFFF0000"/>
        <rFont val="Arial Unicode MS"/>
        <family val="2"/>
      </rPr>
      <t>( Male / Female )</t>
    </r>
    <r>
      <rPr>
        <sz val="14"/>
        <color theme="1"/>
        <rFont val="Arial Unicode MS"/>
        <family val="2"/>
      </rPr>
      <t xml:space="preserve"> और जाति प्रवर्ग </t>
    </r>
    <r>
      <rPr>
        <b/>
        <sz val="16"/>
        <color rgb="FFFF0000"/>
        <rFont val="Arial Unicode MS"/>
        <family val="2"/>
      </rPr>
      <t>( Cast )</t>
    </r>
    <r>
      <rPr>
        <sz val="14"/>
        <color rgb="FFFF0000"/>
        <rFont val="Arial Unicode MS"/>
        <family val="2"/>
      </rPr>
      <t xml:space="preserve"> </t>
    </r>
    <r>
      <rPr>
        <sz val="14"/>
        <color theme="1"/>
        <rFont val="Arial Unicode MS"/>
        <family val="2"/>
      </rPr>
      <t xml:space="preserve">को वही Cell में Click करके </t>
    </r>
    <r>
      <rPr>
        <b/>
        <sz val="16"/>
        <color rgb="FF0000FF"/>
        <rFont val="Arial Unicode MS"/>
        <family val="2"/>
      </rPr>
      <t>चुनाव (Select) करना है ।</t>
    </r>
    <r>
      <rPr>
        <sz val="14"/>
        <color theme="1"/>
        <rFont val="Arial Unicode MS"/>
        <family val="2"/>
      </rPr>
      <t xml:space="preserve"> बस इतना ही ।</t>
    </r>
  </si>
  <si>
    <t>ê</t>
  </si>
  <si>
    <t>अनुपस्थित :</t>
  </si>
  <si>
    <t>बालक :</t>
  </si>
  <si>
    <t>कन्या :</t>
  </si>
  <si>
    <r>
      <t xml:space="preserve"> विद्यार्थियों के नाम टाइप करें </t>
    </r>
    <r>
      <rPr>
        <b/>
        <sz val="14"/>
        <color rgb="FFFF0000"/>
        <rFont val="Wingdings"/>
        <charset val="2"/>
      </rPr>
      <t>ê</t>
    </r>
  </si>
  <si>
    <r>
      <rPr>
        <b/>
        <sz val="12"/>
        <color rgb="FFFF0000"/>
        <rFont val="Wingdings"/>
        <charset val="2"/>
      </rPr>
      <t xml:space="preserve">ê </t>
    </r>
    <r>
      <rPr>
        <b/>
        <sz val="12"/>
        <color rgb="FFFF0000"/>
        <rFont val="Arial Unicode MS"/>
        <family val="2"/>
      </rPr>
      <t xml:space="preserve">यहाँ ऑप्शन चुनना है । </t>
    </r>
    <r>
      <rPr>
        <b/>
        <sz val="12"/>
        <color rgb="FFFF0000"/>
        <rFont val="Wingdings"/>
        <charset val="2"/>
      </rPr>
      <t>ê</t>
    </r>
  </si>
  <si>
    <t>आप अब तक का सबसे आसान तरीके से "संकलित मूल्यमापन - 2" संपूर्ण तक्ता कुछ ही मिनटों मे बना सकते हैं ।</t>
  </si>
  <si>
    <t>hellomitraonline@gmail.com</t>
  </si>
  <si>
    <t>Male / Female Select  करना अतिआवश्यक है । बीना Select किए आप का Result Sheet (तक्ता - अ, तक्ता - ब) तैयार नहीं होगा ।</t>
  </si>
  <si>
    <t>Warning ( आवश्यक सूचना)</t>
  </si>
  <si>
    <t>नीचे Purple Colour के Cell में आवश्यक जानकारी Type करें ।</t>
  </si>
  <si>
    <t>Copyright@hellomitra.blogspot.in March-2018</t>
  </si>
  <si>
    <t>ç  è</t>
  </si>
  <si>
    <t>é</t>
  </si>
  <si>
    <t>सूचना</t>
  </si>
  <si>
    <r>
      <rPr>
        <b/>
        <sz val="11"/>
        <color theme="1"/>
        <rFont val="Arial Unicode MS"/>
        <family val="2"/>
      </rPr>
      <t>Sr.No.2</t>
    </r>
    <r>
      <rPr>
        <sz val="11"/>
        <color theme="1"/>
        <rFont val="Arial Unicode MS"/>
        <family val="2"/>
      </rPr>
      <t xml:space="preserve">   Start From Here</t>
    </r>
  </si>
  <si>
    <t>For Std.  6th</t>
  </si>
  <si>
    <t>सामान्य विज्ञान</t>
  </si>
  <si>
    <t>सा.विज्ञान</t>
  </si>
  <si>
    <t xml:space="preserve">द्वितीय भाषा या तृतीय भाषा,  मराठी या अंग्रेजी  के अतिरिक्त कोई और भाषा होने पर </t>
  </si>
  <si>
    <t xml:space="preserve">"Takta_A" में ही उसके शीर्षक (Heading) को बदल सकते हैं । </t>
  </si>
  <si>
    <t>तृतीय भाषा ना होने पर कुल अंक में अब तक बदल नहीं किया जा सकता था, पर अब उसमें बदल करने का ऑप्शन दिया गया है ।</t>
  </si>
  <si>
    <t xml:space="preserve">जैसे : </t>
  </si>
  <si>
    <t xml:space="preserve">आपके विद्यालय में तृतीय भाषा की परीक्षा नहीं होने पर </t>
  </si>
  <si>
    <t>आप तृतीय भाषा के संकलित और आकारिक मूल्यमापन के अंक Takta_A में 0 "शून्य" टाईप कर दिजीए,</t>
  </si>
  <si>
    <t>अब आपके कुल योग का चेक कर लिजीए ।</t>
  </si>
  <si>
    <t xml:space="preserve">तक्ता तैयार होने पर Save करें और File Menu &gt; Save as में जाकर </t>
  </si>
  <si>
    <t xml:space="preserve">PDF फाईल ऑप्शन चुनकर PDF फाईल सेव करें प्रिंट लेना आसान हो जाएगा । </t>
  </si>
  <si>
    <t>सबसे पहले Info_1 Sheet में आवश्यक माहिती केवल एक बार भरना है ।</t>
  </si>
  <si>
    <t xml:space="preserve">विद्यार्थियों के नाम Type करने के बाद M / F (Male / Female) Select करना अति आवश्यक है | </t>
  </si>
  <si>
    <t>जितने विद्यार्थियों के M या F Select होगा, उन्हीं का रिजल्ट तैयार होगा ।</t>
  </si>
  <si>
    <r>
      <t xml:space="preserve">अब आप  </t>
    </r>
    <r>
      <rPr>
        <sz val="20"/>
        <color rgb="FF0000FF"/>
        <rFont val="Arial Unicode MS"/>
        <family val="2"/>
      </rPr>
      <t>60</t>
    </r>
    <r>
      <rPr>
        <sz val="20"/>
        <color theme="1"/>
        <rFont val="Arial Unicode MS"/>
        <family val="2"/>
      </rPr>
      <t xml:space="preserve">   विद्यार्थियों के रिजल्ट बना सकते हैं ।</t>
    </r>
  </si>
  <si>
    <r>
      <t>Takta_A  में जहाँ "</t>
    </r>
    <r>
      <rPr>
        <sz val="20"/>
        <color rgb="FF0000FF"/>
        <rFont val="Arial Unicode MS"/>
        <family val="2"/>
      </rPr>
      <t>बृहन्मुंबई महानगरपालिका - शिक्षण विभाग</t>
    </r>
    <r>
      <rPr>
        <sz val="20"/>
        <color theme="1"/>
        <rFont val="Arial Unicode MS"/>
        <family val="2"/>
      </rPr>
      <t xml:space="preserve">"  लिखा हुआ है, </t>
    </r>
  </si>
  <si>
    <r>
      <t xml:space="preserve">उसे वहीं पर अपनी आवश्यकता अनुसार </t>
    </r>
    <r>
      <rPr>
        <sz val="20"/>
        <color rgb="FF0000FF"/>
        <rFont val="Arial Unicode MS"/>
        <family val="2"/>
      </rPr>
      <t>बदल / Edit</t>
    </r>
    <r>
      <rPr>
        <sz val="20"/>
        <color theme="1"/>
        <rFont val="Arial Unicode MS"/>
        <family val="2"/>
      </rPr>
      <t xml:space="preserve"> कर सकते हैं ।</t>
    </r>
  </si>
  <si>
    <t>hellomitra.in</t>
  </si>
  <si>
    <t>School Name</t>
  </si>
  <si>
    <t>स्कूल का पता :</t>
  </si>
  <si>
    <t>School Address</t>
  </si>
  <si>
    <t>A</t>
  </si>
  <si>
    <t>Hindi</t>
  </si>
  <si>
    <t>वर्ष :</t>
  </si>
  <si>
    <t>27220000000</t>
  </si>
  <si>
    <t xml:space="preserve">ç </t>
  </si>
  <si>
    <t>Class Teacher's Name</t>
  </si>
  <si>
    <t>HM's Name</t>
  </si>
  <si>
    <t>11 )</t>
  </si>
  <si>
    <t>संस्था</t>
  </si>
  <si>
    <t>शैक्षणिक वर्ष:</t>
  </si>
  <si>
    <t>विद्यार्थी प्रगतिपत्रक</t>
  </si>
  <si>
    <t>विद्यालय का नाम :</t>
  </si>
  <si>
    <t>विद्यार्थी का नाम :</t>
  </si>
  <si>
    <t>अनुक्रमांक :</t>
  </si>
  <si>
    <t>अनु. क्र.</t>
  </si>
  <si>
    <t>द्वितीय भाषा</t>
  </si>
  <si>
    <t>तृतीय भाषा</t>
  </si>
  <si>
    <t>सा.विज्ञान / परिवेशीय अध्ययन</t>
  </si>
  <si>
    <t>समाज शास्त्र</t>
  </si>
  <si>
    <t>शा.शिक्षण व आरोग्य शिक्षण</t>
  </si>
  <si>
    <t>दिनांक :</t>
  </si>
  <si>
    <t>से कक्षा :</t>
  </si>
  <si>
    <t>में दाखिल ।</t>
  </si>
  <si>
    <t>वर्ग.शिक्षक :</t>
  </si>
  <si>
    <t>मुख्याध्यापक :</t>
  </si>
  <si>
    <t xml:space="preserve">शै.वर्ष: </t>
  </si>
  <si>
    <t>विद्यार्थी प्रगति दर्शक तक्ता</t>
  </si>
  <si>
    <t>व</t>
  </si>
  <si>
    <t xml:space="preserve">कक्षा : </t>
  </si>
  <si>
    <t>वर्ग शिक्षक  :</t>
  </si>
  <si>
    <t>प्रधानाध्यापक :</t>
  </si>
  <si>
    <r>
      <t xml:space="preserve">Takta_A  में केवल आकारिक के अंक भरना है, बस !    तक्ता - अ, तक्ता - ब, लास्ट पेज, </t>
    </r>
    <r>
      <rPr>
        <b/>
        <sz val="20"/>
        <color rgb="FFFF0000"/>
        <rFont val="Arial Unicode MS"/>
        <family val="2"/>
      </rPr>
      <t xml:space="preserve">कवर पेज और रिपोर्ट कार्ड </t>
    </r>
    <r>
      <rPr>
        <sz val="20"/>
        <color theme="1"/>
        <rFont val="Arial Unicode MS"/>
        <family val="2"/>
      </rPr>
      <t>तैयार है ।</t>
    </r>
  </si>
  <si>
    <t xml:space="preserve">Report Card विद्यार्थियों को भेजने के लिए "Report Card Sheet" पर जाकर जैसे ही आप रोल नंबर चेंज करेंगे, उस बच्चे का </t>
  </si>
  <si>
    <t>Report Card आप के सामने होगा । अब आप उसे File Menu &gt; Save as में जाकर PDF फाईल ऑप्शन चुनकर PDF फाईल सेव करें । इसी प्रकार हर विद्यार्थी का Report Card, सेव करके उसे Whatsapp पर भेज सकतें हैं ।</t>
  </si>
  <si>
    <t>arvindgg</t>
  </si>
  <si>
    <t>Select Male / Female</t>
  </si>
  <si>
    <t>arvindgg74@</t>
  </si>
  <si>
    <t>ê ê ê ê ê ê ê ê ê ê ê ê ê</t>
  </si>
  <si>
    <t>सातत्यपूर्ण सर्वंकष मूल्यमापन</t>
  </si>
  <si>
    <t>तक्ता - अ</t>
  </si>
  <si>
    <t>-</t>
  </si>
  <si>
    <t xml:space="preserve">सातत्यपूर्ण सर्वंकष मूल्यमापन - </t>
  </si>
  <si>
    <t xml:space="preserve"> (तक्ता 'अ','ब')</t>
  </si>
  <si>
    <t>सातत्यपूर्ण सर्वंकष मूल्यमापन :</t>
  </si>
  <si>
    <t xml:space="preserve">अब बच्चों की Cast Select करें । </t>
  </si>
  <si>
    <t>Takta_A  में अब सातत्यपूर्ण सर्वंकष मूल्यमापन ( 1 या 2 ) को Select करने की सुविधा दिया गया है ।</t>
  </si>
  <si>
    <t>F</t>
  </si>
  <si>
    <t>वर्गस्तर संकलन   ( तक्ता - ब )</t>
  </si>
  <si>
    <t>सातत्यपूर्ण सर्वंकष मूल्यमापन -</t>
  </si>
  <si>
    <t xml:space="preserve">सातत्यपूर्ण सर्वंकष मूल्यमापन -   </t>
  </si>
  <si>
    <t>शै. वर्ष :</t>
  </si>
  <si>
    <t>प्रगति पत्रक :      सत्र -</t>
  </si>
  <si>
    <t>Type Here - Prepaired By</t>
  </si>
  <si>
    <t>Type Here - Checked By</t>
  </si>
  <si>
    <t>स्काऊट / गाईड</t>
  </si>
  <si>
    <t>स्काऊट/गाईड</t>
  </si>
  <si>
    <t>04.04.2025</t>
  </si>
  <si>
    <t>2024 - 25</t>
  </si>
  <si>
    <t>वार्ड:</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</si>
</sst>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152" x14ac:knownFonts="1">
    <font>
      <sz val="11"/>
      <color theme="1"/>
      <name val="Calibri"/>
      <family val="2"/>
      <scheme val="minor"/>
    </font>
    <font>
      <sz val="11"/>
      <color indexed="8"/>
      <name val="Arial Unicode MS"/>
      <family val="2"/>
    </font>
    <font>
      <sz val="19"/>
      <color indexed="8"/>
      <name val="Arial Unicode MS"/>
      <family val="2"/>
    </font>
    <font>
      <b/>
      <sz val="18"/>
      <color indexed="8"/>
      <name val="Arial Unicode MS"/>
      <family val="2"/>
    </font>
    <font>
      <b/>
      <sz val="22"/>
      <color indexed="8"/>
      <name val="Arial Unicode MS"/>
      <family val="2"/>
    </font>
    <font>
      <sz val="16"/>
      <color indexed="8"/>
      <name val="Arial Unicode MS"/>
      <family val="2"/>
    </font>
    <font>
      <sz val="11"/>
      <name val="Arial Unicode MS"/>
      <family val="2"/>
    </font>
    <font>
      <b/>
      <sz val="20"/>
      <name val="Arial Unicode MS"/>
      <family val="2"/>
    </font>
    <font>
      <b/>
      <sz val="20"/>
      <color indexed="12"/>
      <name val="Arial Unicode MS"/>
      <family val="2"/>
    </font>
    <font>
      <sz val="20"/>
      <name val="Arial Unicode MS"/>
      <family val="2"/>
    </font>
    <font>
      <b/>
      <sz val="22"/>
      <color indexed="12"/>
      <name val="Arial Unicode MS"/>
      <family val="2"/>
    </font>
    <font>
      <sz val="20"/>
      <name val="Wingdings"/>
      <charset val="2"/>
    </font>
    <font>
      <b/>
      <sz val="18"/>
      <name val="Arial Unicode MS"/>
      <family val="2"/>
    </font>
    <font>
      <b/>
      <sz val="18"/>
      <color indexed="12"/>
      <name val="Arial Unicode MS"/>
      <family val="2"/>
    </font>
    <font>
      <b/>
      <sz val="20"/>
      <color rgb="FFFF0000"/>
      <name val="Arial Unicode MS"/>
      <family val="2"/>
    </font>
    <font>
      <b/>
      <sz val="16"/>
      <name val="Arial Unicode MS"/>
      <family val="2"/>
    </font>
    <font>
      <b/>
      <sz val="16"/>
      <color indexed="8"/>
      <name val="Arial Unicode MS"/>
      <family val="2"/>
    </font>
    <font>
      <b/>
      <sz val="14"/>
      <color indexed="8"/>
      <name val="Arial Unicode MS"/>
      <family val="2"/>
    </font>
    <font>
      <sz val="18"/>
      <color indexed="8"/>
      <name val="Arial Unicode MS"/>
      <family val="2"/>
    </font>
    <font>
      <sz val="24"/>
      <color theme="1"/>
      <name val="Arial Unicode MS"/>
      <family val="2"/>
    </font>
    <font>
      <sz val="12"/>
      <color indexed="8"/>
      <name val="Arial Unicode MS"/>
      <family val="2"/>
    </font>
    <font>
      <sz val="16"/>
      <name val="Arial Unicode MS"/>
      <family val="2"/>
    </font>
    <font>
      <sz val="14"/>
      <name val="Arial Unicode MS"/>
      <family val="2"/>
    </font>
    <font>
      <b/>
      <sz val="14"/>
      <name val="Arial Unicode MS"/>
      <family val="2"/>
    </font>
    <font>
      <sz val="14"/>
      <name val="Calibri"/>
      <family val="2"/>
    </font>
    <font>
      <sz val="16"/>
      <color indexed="60"/>
      <name val="Arial Unicode MS"/>
      <family val="2"/>
    </font>
    <font>
      <sz val="16"/>
      <color indexed="58"/>
      <name val="Arial Unicode MS"/>
      <family val="2"/>
    </font>
    <font>
      <b/>
      <sz val="12"/>
      <color indexed="8"/>
      <name val="Arial Unicode MS"/>
      <family val="2"/>
    </font>
    <font>
      <sz val="14"/>
      <color indexed="8"/>
      <name val="Arial Unicode MS"/>
      <family val="2"/>
    </font>
    <font>
      <sz val="12"/>
      <color indexed="12"/>
      <name val="Arial Unicode MS"/>
      <family val="2"/>
    </font>
    <font>
      <b/>
      <sz val="12"/>
      <color indexed="12"/>
      <name val="Arial Unicode MS"/>
      <family val="2"/>
    </font>
    <font>
      <sz val="12"/>
      <color indexed="60"/>
      <name val="Arial Unicode MS"/>
      <family val="2"/>
    </font>
    <font>
      <sz val="12"/>
      <color indexed="58"/>
      <name val="Arial Unicode MS"/>
      <family val="2"/>
    </font>
    <font>
      <sz val="12"/>
      <name val="Arial Unicode MS"/>
      <family val="2"/>
    </font>
    <font>
      <sz val="10"/>
      <name val="Arial Unicode MS"/>
      <family val="2"/>
    </font>
    <font>
      <sz val="16"/>
      <color rgb="FF0000FF"/>
      <name val="Arial Unicode MS"/>
      <family val="2"/>
    </font>
    <font>
      <sz val="14"/>
      <color rgb="FF000000"/>
      <name val="Arial Unicode MS"/>
      <family val="2"/>
    </font>
    <font>
      <b/>
      <sz val="14"/>
      <color rgb="FF000000"/>
      <name val="Arial Unicode MS"/>
      <family val="2"/>
    </font>
    <font>
      <sz val="12"/>
      <color rgb="FF000000"/>
      <name val="Arial Unicode MS"/>
      <family val="2"/>
    </font>
    <font>
      <sz val="16"/>
      <color rgb="FF000000"/>
      <name val="Arial Unicode MS"/>
      <family val="2"/>
    </font>
    <font>
      <sz val="11"/>
      <color rgb="FF000000"/>
      <name val="Arial Unicode MS"/>
      <family val="2"/>
    </font>
    <font>
      <b/>
      <sz val="12"/>
      <color rgb="FF000000"/>
      <name val="Arial Unicode MS"/>
      <family val="2"/>
    </font>
    <font>
      <sz val="18"/>
      <color rgb="FF000000"/>
      <name val="Calibri"/>
      <family val="2"/>
    </font>
    <font>
      <b/>
      <sz val="18"/>
      <color rgb="FF000000"/>
      <name val="Calibri"/>
      <family val="2"/>
    </font>
    <font>
      <sz val="22"/>
      <color rgb="FF000000"/>
      <name val="Calibri"/>
      <family val="2"/>
    </font>
    <font>
      <b/>
      <sz val="22"/>
      <color rgb="FF000000"/>
      <name val="Calibri"/>
      <family val="2"/>
    </font>
    <font>
      <b/>
      <sz val="36"/>
      <color rgb="FFFF0000"/>
      <name val="Arial Unicode MS"/>
      <family val="2"/>
    </font>
    <font>
      <b/>
      <sz val="11"/>
      <color indexed="8"/>
      <name val="Arial Unicode MS"/>
      <family val="2"/>
    </font>
    <font>
      <b/>
      <sz val="10"/>
      <color indexed="8"/>
      <name val="Arial Unicode MS"/>
      <family val="2"/>
    </font>
    <font>
      <sz val="10"/>
      <color indexed="8"/>
      <name val="Arial Unicode MS"/>
      <family val="2"/>
    </font>
    <font>
      <b/>
      <sz val="16"/>
      <color rgb="FF0000FF"/>
      <name val="Arial Unicode MS"/>
      <family val="2"/>
    </font>
    <font>
      <sz val="12"/>
      <color theme="1"/>
      <name val="Arial Unicode MS"/>
      <family val="2"/>
    </font>
    <font>
      <sz val="11"/>
      <color rgb="FF000000"/>
      <name val="Calibri"/>
      <family val="2"/>
    </font>
    <font>
      <b/>
      <sz val="12"/>
      <color theme="1"/>
      <name val="Calibri"/>
      <family val="2"/>
    </font>
    <font>
      <sz val="11"/>
      <color theme="1"/>
      <name val="Arial Unicode MS"/>
      <family val="2"/>
    </font>
    <font>
      <u/>
      <sz val="11"/>
      <color indexed="12"/>
      <name val="Calibri"/>
      <family val="2"/>
    </font>
    <font>
      <sz val="11"/>
      <name val="Calibri"/>
      <family val="2"/>
    </font>
    <font>
      <sz val="14"/>
      <color theme="1"/>
      <name val="Arial Unicode MS"/>
      <family val="2"/>
    </font>
    <font>
      <b/>
      <sz val="20"/>
      <color rgb="FF0000FF"/>
      <name val="Arial Unicode MS"/>
      <family val="2"/>
    </font>
    <font>
      <b/>
      <sz val="18"/>
      <color rgb="FF0000FF"/>
      <name val="Arial Unicode MS"/>
      <family val="2"/>
    </font>
    <font>
      <b/>
      <sz val="16"/>
      <color rgb="FFFF0000"/>
      <name val="Arial Unicode MS"/>
      <family val="2"/>
    </font>
    <font>
      <sz val="14"/>
      <color rgb="FFFF0000"/>
      <name val="Arial Unicode MS"/>
      <family val="2"/>
    </font>
    <font>
      <sz val="14"/>
      <color rgb="FFFF0000"/>
      <name val="Calibri"/>
      <family val="2"/>
      <scheme val="minor"/>
    </font>
    <font>
      <sz val="14"/>
      <color rgb="FF0000FF"/>
      <name val="Arial Unicode MS"/>
      <family val="2"/>
    </font>
    <font>
      <b/>
      <sz val="14"/>
      <color rgb="FF0000FF"/>
      <name val="Arial Unicode MS"/>
      <family val="2"/>
    </font>
    <font>
      <b/>
      <sz val="12"/>
      <color rgb="FF0000FF"/>
      <name val="Arial Unicode MS"/>
      <family val="2"/>
    </font>
    <font>
      <b/>
      <sz val="11"/>
      <color rgb="FFFF0000"/>
      <name val="Arial Unicode MS"/>
      <family val="2"/>
    </font>
    <font>
      <b/>
      <sz val="16"/>
      <color rgb="FF0000FF"/>
      <name val="Calibri"/>
      <family val="2"/>
      <scheme val="minor"/>
    </font>
    <font>
      <b/>
      <sz val="16"/>
      <color rgb="FFFF0000"/>
      <name val="Calibri"/>
      <family val="2"/>
      <scheme val="minor"/>
    </font>
    <font>
      <sz val="20"/>
      <color rgb="FF0000FF"/>
      <name val="Wingdings"/>
      <charset val="2"/>
    </font>
    <font>
      <sz val="20"/>
      <color rgb="FF0000FF"/>
      <name val="Calibri"/>
      <family val="2"/>
      <scheme val="minor"/>
    </font>
    <font>
      <sz val="18"/>
      <color rgb="FFFF0000"/>
      <name val="Arial Unicode MS"/>
      <family val="2"/>
    </font>
    <font>
      <b/>
      <sz val="14"/>
      <color rgb="FF0000FF"/>
      <name val="Calibri"/>
      <family val="2"/>
      <scheme val="minor"/>
    </font>
    <font>
      <sz val="16"/>
      <color rgb="FFFF0000"/>
      <name val="Arial Unicode MS"/>
      <family val="2"/>
    </font>
    <font>
      <b/>
      <sz val="14"/>
      <color rgb="FFFF0000"/>
      <name val="Arial Unicode MS"/>
      <family val="2"/>
    </font>
    <font>
      <sz val="28"/>
      <color indexed="8"/>
      <name val="Arial Unicode MS"/>
      <family val="2"/>
    </font>
    <font>
      <sz val="11"/>
      <color theme="1"/>
      <name val="Wingdings"/>
      <charset val="2"/>
    </font>
    <font>
      <b/>
      <sz val="16"/>
      <color theme="1"/>
      <name val="Arial Unicode MS"/>
      <family val="2"/>
    </font>
    <font>
      <b/>
      <sz val="14"/>
      <color rgb="FFFF0000"/>
      <name val="Wingdings"/>
      <charset val="2"/>
    </font>
    <font>
      <b/>
      <sz val="12"/>
      <color rgb="FFFF0000"/>
      <name val="Arial Unicode MS"/>
      <family val="2"/>
    </font>
    <font>
      <b/>
      <sz val="12"/>
      <color rgb="FFFF0000"/>
      <name val="Wingdings"/>
      <charset val="2"/>
    </font>
    <font>
      <sz val="20"/>
      <color indexed="8"/>
      <name val="Arial Unicode MS"/>
      <family val="2"/>
    </font>
    <font>
      <b/>
      <sz val="12"/>
      <color theme="1"/>
      <name val="Arial Unicode MS"/>
      <family val="2"/>
    </font>
    <font>
      <b/>
      <sz val="16"/>
      <color rgb="FFFFFF00"/>
      <name val="Arial Unicode MS"/>
      <family val="2"/>
    </font>
    <font>
      <b/>
      <sz val="12"/>
      <color rgb="FFFFFF00"/>
      <name val="Arial Unicode MS"/>
      <family val="2"/>
    </font>
    <font>
      <b/>
      <sz val="24"/>
      <color rgb="FFFFFF00"/>
      <name val="Arial Unicode MS"/>
      <family val="2"/>
    </font>
    <font>
      <sz val="22"/>
      <color rgb="FFFFFF00"/>
      <name val="Wingdings"/>
      <charset val="2"/>
    </font>
    <font>
      <sz val="16"/>
      <color rgb="FFFFFF00"/>
      <name val="Arial Unicode MS"/>
      <family val="2"/>
    </font>
    <font>
      <sz val="11"/>
      <color rgb="FFFF0000"/>
      <name val="Calibri"/>
      <family val="2"/>
      <scheme val="minor"/>
    </font>
    <font>
      <sz val="22"/>
      <color rgb="FFFF0000"/>
      <name val="Wingdings"/>
      <charset val="2"/>
    </font>
    <font>
      <sz val="11"/>
      <color rgb="FFFF0000"/>
      <name val="Wingdings"/>
      <charset val="2"/>
    </font>
    <font>
      <sz val="12"/>
      <color rgb="FFFF0000"/>
      <name val="Wingdings"/>
      <charset val="2"/>
    </font>
    <font>
      <b/>
      <sz val="20"/>
      <color theme="0"/>
      <name val="Arial Unicode MS"/>
      <family val="2"/>
    </font>
    <font>
      <b/>
      <sz val="20"/>
      <color rgb="FFFFFF00"/>
      <name val="Arial Unicode MS"/>
      <family val="2"/>
    </font>
    <font>
      <b/>
      <sz val="11"/>
      <color theme="1"/>
      <name val="Arial Unicode MS"/>
      <family val="2"/>
    </font>
    <font>
      <b/>
      <sz val="11"/>
      <color rgb="FF000000"/>
      <name val="Arial Unicode MS"/>
      <family val="2"/>
    </font>
    <font>
      <sz val="18"/>
      <color rgb="FFFF0000"/>
      <name val="Wingdings"/>
      <charset val="2"/>
    </font>
    <font>
      <b/>
      <sz val="14"/>
      <color rgb="FF660033"/>
      <name val="Arial Unicode MS"/>
      <family val="2"/>
    </font>
    <font>
      <b/>
      <sz val="16"/>
      <color rgb="FF660033"/>
      <name val="Arial Unicode MS"/>
      <family val="2"/>
    </font>
    <font>
      <b/>
      <sz val="16"/>
      <color theme="0"/>
      <name val="Arial Unicode MS"/>
      <family val="2"/>
    </font>
    <font>
      <sz val="18"/>
      <color theme="1"/>
      <name val="Arial Unicode MS"/>
      <family val="2"/>
    </font>
    <font>
      <b/>
      <sz val="22"/>
      <color theme="0"/>
      <name val="Arial Unicode MS"/>
      <family val="2"/>
    </font>
    <font>
      <b/>
      <sz val="36"/>
      <color theme="0"/>
      <name val="Arial Unicode MS"/>
      <family val="2"/>
    </font>
    <font>
      <b/>
      <sz val="18"/>
      <color theme="1"/>
      <name val="Arial Unicode MS"/>
      <family val="2"/>
    </font>
    <font>
      <sz val="20"/>
      <color theme="1"/>
      <name val="Arial Unicode MS"/>
      <family val="2"/>
    </font>
    <font>
      <b/>
      <sz val="18"/>
      <color theme="1"/>
      <name val="Calibri"/>
      <family val="2"/>
      <scheme val="minor"/>
    </font>
    <font>
      <sz val="20"/>
      <color rgb="FF0000FF"/>
      <name val="Arial Unicode MS"/>
      <family val="2"/>
    </font>
    <font>
      <sz val="20"/>
      <color theme="1"/>
      <name val="Calibri"/>
      <family val="2"/>
      <scheme val="minor"/>
    </font>
    <font>
      <sz val="11"/>
      <color rgb="FFFF0000"/>
      <name val="Arial Unicode MS"/>
      <family val="2"/>
    </font>
    <font>
      <u/>
      <sz val="18"/>
      <color indexed="12"/>
      <name val="Calibri"/>
      <family val="2"/>
    </font>
    <font>
      <b/>
      <sz val="18"/>
      <color theme="0"/>
      <name val="Arial Unicode MS"/>
      <family val="2"/>
    </font>
    <font>
      <b/>
      <sz val="14"/>
      <color theme="1"/>
      <name val="Arial Unicode MS"/>
      <family val="2"/>
    </font>
    <font>
      <sz val="16"/>
      <color theme="1"/>
      <name val="Arial Unicode MS"/>
      <family val="2"/>
    </font>
    <font>
      <b/>
      <shadow/>
      <sz val="14"/>
      <color rgb="FF0000FF"/>
      <name val="Arial Unicode MS"/>
      <family val="2"/>
    </font>
    <font>
      <b/>
      <shadow/>
      <sz val="14"/>
      <color theme="1"/>
      <name val="Arial Unicode MS"/>
      <family val="2"/>
    </font>
    <font>
      <b/>
      <shadow/>
      <sz val="24"/>
      <color rgb="FFC00000"/>
      <name val="Arial Unicode MS"/>
      <family val="2"/>
    </font>
    <font>
      <sz val="3"/>
      <color theme="1"/>
      <name val="Arial Unicode MS"/>
      <family val="2"/>
    </font>
    <font>
      <sz val="22"/>
      <color theme="1"/>
      <name val="Arial Unicode MS"/>
      <family val="2"/>
    </font>
    <font>
      <b/>
      <sz val="9"/>
      <color theme="1"/>
      <name val="Arial Unicode MS"/>
      <family val="2"/>
    </font>
    <font>
      <b/>
      <sz val="6"/>
      <color theme="1"/>
      <name val="Arial Unicode MS"/>
      <family val="2"/>
    </font>
    <font>
      <b/>
      <sz val="28"/>
      <color theme="1"/>
      <name val="Arial Unicode MS"/>
      <family val="2"/>
    </font>
    <font>
      <b/>
      <sz val="36"/>
      <color rgb="FF0000FF"/>
      <name val="Arial Unicode MS"/>
      <family val="2"/>
    </font>
    <font>
      <b/>
      <sz val="36"/>
      <color theme="1"/>
      <name val="Arial Unicode MS"/>
      <family val="2"/>
    </font>
    <font>
      <b/>
      <shadow/>
      <sz val="16"/>
      <name val="Arial Unicode MS"/>
      <family val="2"/>
    </font>
    <font>
      <b/>
      <shadow/>
      <sz val="26"/>
      <color rgb="FFC00000"/>
      <name val="Arial Unicode MS"/>
      <family val="2"/>
    </font>
    <font>
      <b/>
      <shadow/>
      <sz val="26"/>
      <name val="Arial Unicode MS"/>
      <family val="2"/>
    </font>
    <font>
      <sz val="8"/>
      <color theme="1"/>
      <name val="Arial Unicode MS"/>
      <family val="2"/>
    </font>
    <font>
      <b/>
      <sz val="22"/>
      <color rgb="FFC00000"/>
      <name val="Arial Unicode MS"/>
      <family val="2"/>
    </font>
    <font>
      <b/>
      <shadow/>
      <sz val="24"/>
      <color rgb="FF660066"/>
      <name val="Arial Unicode MS"/>
      <family val="2"/>
    </font>
    <font>
      <sz val="18"/>
      <color theme="1"/>
      <name val="Calibri"/>
      <family val="2"/>
      <scheme val="minor"/>
    </font>
    <font>
      <b/>
      <sz val="18"/>
      <color rgb="FFC00000"/>
      <name val="Arial Unicode MS"/>
      <family val="2"/>
    </font>
    <font>
      <b/>
      <shadow/>
      <sz val="18"/>
      <color rgb="FF660066"/>
      <name val="Arial Unicode MS"/>
      <family val="2"/>
    </font>
    <font>
      <b/>
      <i/>
      <sz val="22"/>
      <color rgb="FFC00000"/>
      <name val="Arial Unicode MS"/>
      <family val="2"/>
    </font>
    <font>
      <sz val="14"/>
      <color theme="1"/>
      <name val="Calibri"/>
      <family val="2"/>
      <scheme val="minor"/>
    </font>
    <font>
      <b/>
      <sz val="20"/>
      <color theme="1"/>
      <name val="Arial Unicode MS"/>
      <family val="2"/>
    </font>
    <font>
      <b/>
      <sz val="10"/>
      <color theme="1"/>
      <name val="Arial Unicode MS"/>
      <family val="2"/>
    </font>
    <font>
      <sz val="12"/>
      <color theme="1"/>
      <name val="Calibri"/>
      <family val="2"/>
      <scheme val="minor"/>
    </font>
    <font>
      <b/>
      <sz val="20"/>
      <color theme="0"/>
      <name val="Wingdings"/>
      <charset val="2"/>
    </font>
    <font>
      <sz val="14"/>
      <color indexed="12"/>
      <name val="Arial Unicode MS"/>
      <family val="2"/>
    </font>
    <font>
      <sz val="14"/>
      <color indexed="60"/>
      <name val="Arial Unicode MS"/>
      <family val="2"/>
    </font>
    <font>
      <b/>
      <sz val="12"/>
      <name val="Arial Unicode MS"/>
      <family val="2"/>
    </font>
    <font>
      <sz val="20"/>
      <color rgb="FFFF0000"/>
      <name val="Arial Unicode MS"/>
      <family val="2"/>
    </font>
    <font>
      <sz val="72"/>
      <color theme="1"/>
      <name val="Wingdings"/>
      <charset val="2"/>
    </font>
    <font>
      <sz val="72"/>
      <color theme="1"/>
      <name val="Arial Unicode MS"/>
      <family val="2"/>
    </font>
    <font>
      <b/>
      <sz val="24"/>
      <color theme="1"/>
      <name val="Arial Unicode MS"/>
      <family val="2"/>
    </font>
    <font>
      <b/>
      <sz val="9"/>
      <color indexed="8"/>
      <name val="Arial Unicode MS"/>
      <family val="2"/>
    </font>
    <font>
      <b/>
      <shadow/>
      <sz val="16"/>
      <color theme="1"/>
      <name val="Arial Unicode MS"/>
      <family val="2"/>
    </font>
    <font>
      <b/>
      <sz val="14"/>
      <color theme="1"/>
      <name val="Calibri"/>
      <family val="2"/>
      <scheme val="minor"/>
    </font>
    <font>
      <b/>
      <sz val="24"/>
      <color rgb="FFC00000"/>
      <name val="Arial Unicode MS"/>
      <family val="2"/>
    </font>
    <font>
      <sz val="26"/>
      <color rgb="FFC00000"/>
      <name val="Arial Unicode MS"/>
      <family val="2"/>
    </font>
    <font>
      <sz val="26"/>
      <color theme="1"/>
      <name val="Arial Unicode MS"/>
      <family val="2"/>
    </font>
    <font>
      <b/>
      <shadow/>
      <sz val="22"/>
      <color rgb="FFC00000"/>
      <name val="Arial Unicode MS"/>
      <family val="2"/>
    </font>
  </fonts>
  <fills count="22">
    <fill>
      <patternFill patternType="none"/>
    </fill>
    <fill>
      <patternFill patternType="gray125"/>
    </fill>
    <fill>
      <patternFill patternType="solid">
        <fgColor theme="0" tint="-0.249977111117893"/>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rgb="FFFFFF00"/>
        <bgColor indexed="64"/>
      </patternFill>
    </fill>
    <fill>
      <patternFill patternType="solid">
        <fgColor theme="0"/>
        <bgColor indexed="64"/>
      </patternFill>
    </fill>
    <fill>
      <patternFill patternType="solid">
        <fgColor theme="7" tint="0.79998168889431442"/>
        <bgColor indexed="64"/>
      </patternFill>
    </fill>
    <fill>
      <patternFill patternType="solid">
        <fgColor rgb="FFFFC000"/>
        <bgColor indexed="64"/>
      </patternFill>
    </fill>
    <fill>
      <patternFill patternType="solid">
        <fgColor rgb="FFFF0000"/>
        <bgColor indexed="64"/>
      </patternFill>
    </fill>
    <fill>
      <patternFill patternType="solid">
        <fgColor rgb="FF0000FF"/>
        <bgColor indexed="64"/>
      </patternFill>
    </fill>
    <fill>
      <patternFill patternType="solid">
        <fgColor rgb="FF6600CC"/>
        <bgColor indexed="64"/>
      </patternFill>
    </fill>
    <fill>
      <patternFill patternType="solid">
        <fgColor theme="1" tint="4.9989318521683403E-2"/>
        <bgColor indexed="64"/>
      </patternFill>
    </fill>
    <fill>
      <patternFill patternType="solid">
        <fgColor theme="0" tint="-0.14999847407452621"/>
        <bgColor indexed="64"/>
      </patternFill>
    </fill>
    <fill>
      <patternFill patternType="solid">
        <fgColor theme="1"/>
        <bgColor indexed="64"/>
      </patternFill>
    </fill>
    <fill>
      <patternFill patternType="solid">
        <fgColor rgb="FF00B0F0"/>
        <bgColor indexed="64"/>
      </patternFill>
    </fill>
    <fill>
      <patternFill patternType="solid">
        <fgColor rgb="FFDDF2FF"/>
        <bgColor indexed="64"/>
      </patternFill>
    </fill>
    <fill>
      <patternFill patternType="solid">
        <fgColor rgb="FF0033CC"/>
        <bgColor indexed="64"/>
      </patternFill>
    </fill>
    <fill>
      <patternFill patternType="solid">
        <fgColor rgb="FFCCCCFF"/>
        <bgColor indexed="64"/>
      </patternFill>
    </fill>
    <fill>
      <patternFill patternType="solid">
        <fgColor rgb="FFCCECFF"/>
        <bgColor indexed="64"/>
      </patternFill>
    </fill>
    <fill>
      <patternFill patternType="solid">
        <fgColor rgb="FFFFFFFF"/>
        <bgColor indexed="64"/>
      </patternFill>
    </fill>
    <fill>
      <patternFill patternType="solid">
        <fgColor rgb="FF92D050"/>
        <bgColor indexed="64"/>
      </patternFill>
    </fill>
  </fills>
  <borders count="97">
    <border>
      <left/>
      <right/>
      <top/>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thin">
        <color indexed="64"/>
      </top>
      <bottom/>
      <diagonal/>
    </border>
    <border>
      <left style="thin">
        <color indexed="64"/>
      </left>
      <right style="thin">
        <color indexed="64"/>
      </right>
      <top/>
      <bottom/>
      <diagonal/>
    </border>
    <border>
      <left style="medium">
        <color indexed="64"/>
      </left>
      <right style="thin">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top/>
      <bottom/>
      <diagonal/>
    </border>
    <border>
      <left/>
      <right style="medium">
        <color indexed="64"/>
      </right>
      <top style="medium">
        <color indexed="64"/>
      </top>
      <bottom style="medium">
        <color indexed="64"/>
      </bottom>
      <diagonal/>
    </border>
    <border>
      <left/>
      <right/>
      <top/>
      <bottom style="thin">
        <color indexed="64"/>
      </bottom>
      <diagonal/>
    </border>
    <border>
      <left/>
      <right/>
      <top style="medium">
        <color indexed="64"/>
      </top>
      <bottom style="thin">
        <color indexed="64"/>
      </bottom>
      <diagonal/>
    </border>
    <border>
      <left style="dotted">
        <color auto="1"/>
      </left>
      <right style="dotted">
        <color auto="1"/>
      </right>
      <top style="dotted">
        <color auto="1"/>
      </top>
      <bottom style="dotted">
        <color auto="1"/>
      </bottom>
      <diagonal/>
    </border>
    <border>
      <left style="dotted">
        <color auto="1"/>
      </left>
      <right/>
      <top style="dotted">
        <color auto="1"/>
      </top>
      <bottom style="dotted">
        <color auto="1"/>
      </bottom>
      <diagonal/>
    </border>
    <border>
      <left/>
      <right/>
      <top style="dotted">
        <color auto="1"/>
      </top>
      <bottom style="dotted">
        <color auto="1"/>
      </bottom>
      <diagonal/>
    </border>
    <border>
      <left/>
      <right style="dotted">
        <color auto="1"/>
      </right>
      <top style="dotted">
        <color auto="1"/>
      </top>
      <bottom style="dotted">
        <color auto="1"/>
      </bottom>
      <diagonal/>
    </border>
    <border>
      <left style="thin">
        <color indexed="64"/>
      </left>
      <right style="thin">
        <color indexed="64"/>
      </right>
      <top style="thin">
        <color indexed="64"/>
      </top>
      <bottom style="dotted">
        <color auto="1"/>
      </bottom>
      <diagonal/>
    </border>
    <border>
      <left style="thin">
        <color indexed="64"/>
      </left>
      <right style="thin">
        <color indexed="64"/>
      </right>
      <top style="dotted">
        <color auto="1"/>
      </top>
      <bottom style="dotted">
        <color auto="1"/>
      </bottom>
      <diagonal/>
    </border>
    <border>
      <left style="thin">
        <color indexed="64"/>
      </left>
      <right style="thin">
        <color indexed="64"/>
      </right>
      <top style="dotted">
        <color auto="1"/>
      </top>
      <bottom style="thin">
        <color indexed="64"/>
      </bottom>
      <diagonal/>
    </border>
    <border>
      <left/>
      <right/>
      <top style="dotted">
        <color auto="1"/>
      </top>
      <bottom style="medium">
        <color indexed="64"/>
      </bottom>
      <diagonal/>
    </border>
    <border>
      <left style="thin">
        <color indexed="64"/>
      </left>
      <right/>
      <top/>
      <bottom style="medium">
        <color indexed="64"/>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medium">
        <color indexed="64"/>
      </left>
      <right style="thin">
        <color indexed="64"/>
      </right>
      <top style="thin">
        <color indexed="64"/>
      </top>
      <bottom/>
      <diagonal/>
    </border>
    <border>
      <left/>
      <right/>
      <top style="thin">
        <color indexed="64"/>
      </top>
      <bottom style="medium">
        <color indexed="64"/>
      </bottom>
      <diagonal/>
    </border>
    <border>
      <left style="medium">
        <color indexed="64"/>
      </left>
      <right/>
      <top/>
      <bottom style="thin">
        <color indexed="64"/>
      </bottom>
      <diagonal/>
    </border>
    <border>
      <left style="double">
        <color auto="1"/>
      </left>
      <right/>
      <top/>
      <bottom/>
      <diagonal/>
    </border>
    <border>
      <left/>
      <right style="double">
        <color auto="1"/>
      </right>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double">
        <color rgb="FF000000"/>
      </left>
      <right/>
      <top style="double">
        <color rgb="FF000000"/>
      </top>
      <bottom/>
      <diagonal/>
    </border>
    <border>
      <left/>
      <right/>
      <top style="double">
        <color rgb="FF000000"/>
      </top>
      <bottom/>
      <diagonal/>
    </border>
    <border>
      <left/>
      <right style="double">
        <color rgb="FF000000"/>
      </right>
      <top style="double">
        <color rgb="FF000000"/>
      </top>
      <bottom/>
      <diagonal/>
    </border>
    <border>
      <left style="double">
        <color rgb="FF000000"/>
      </left>
      <right/>
      <top/>
      <bottom/>
      <diagonal/>
    </border>
    <border>
      <left/>
      <right style="double">
        <color rgb="FF000000"/>
      </right>
      <top/>
      <bottom/>
      <diagonal/>
    </border>
  </borders>
  <cellStyleXfs count="2">
    <xf numFmtId="0" fontId="0" fillId="0" borderId="0"/>
    <xf numFmtId="0" fontId="55" fillId="0" borderId="0" applyNumberFormat="0" applyFill="0" applyBorder="0" applyAlignment="0" applyProtection="0">
      <alignment vertical="top"/>
      <protection locked="0"/>
    </xf>
  </cellStyleXfs>
  <cellXfs count="783">
    <xf numFmtId="0" fontId="0" fillId="0" borderId="0" xfId="0"/>
    <xf numFmtId="0" fontId="36" fillId="0" borderId="0" xfId="0" applyFont="1" applyFill="1" applyBorder="1" applyAlignment="1">
      <alignment horizontal="center" vertical="center"/>
    </xf>
    <xf numFmtId="0" fontId="37" fillId="0" borderId="0" xfId="0" applyFont="1" applyFill="1" applyBorder="1" applyAlignment="1">
      <alignment horizontal="center" vertical="center"/>
    </xf>
    <xf numFmtId="0" fontId="38" fillId="0" borderId="0" xfId="0" applyFont="1" applyFill="1" applyBorder="1" applyAlignment="1">
      <alignment horizontal="center" vertical="center"/>
    </xf>
    <xf numFmtId="0" fontId="37" fillId="0" borderId="0" xfId="0" applyFont="1" applyFill="1" applyBorder="1" applyAlignment="1">
      <alignment vertical="center"/>
    </xf>
    <xf numFmtId="0" fontId="37" fillId="0" borderId="0" xfId="0" applyFont="1" applyFill="1" applyBorder="1" applyAlignment="1">
      <alignment vertical="center" wrapText="1"/>
    </xf>
    <xf numFmtId="0" fontId="37" fillId="0" borderId="0" xfId="0" applyFont="1" applyFill="1" applyBorder="1" applyAlignment="1">
      <alignment horizontal="left" vertical="center" indent="1"/>
    </xf>
    <xf numFmtId="0" fontId="36" fillId="0" borderId="16" xfId="0" applyFont="1" applyFill="1" applyBorder="1" applyAlignment="1">
      <alignment horizontal="center" vertical="center" textRotation="90"/>
    </xf>
    <xf numFmtId="0" fontId="36" fillId="0" borderId="17" xfId="0" applyFont="1" applyFill="1" applyBorder="1" applyAlignment="1">
      <alignment horizontal="center" vertical="center" textRotation="90"/>
    </xf>
    <xf numFmtId="0" fontId="39" fillId="0" borderId="17" xfId="0" applyFont="1" applyFill="1" applyBorder="1" applyAlignment="1">
      <alignment horizontal="center" vertical="center"/>
    </xf>
    <xf numFmtId="0" fontId="39" fillId="0" borderId="17" xfId="0" applyFont="1" applyFill="1" applyBorder="1" applyAlignment="1">
      <alignment horizontal="center" vertical="center" wrapText="1"/>
    </xf>
    <xf numFmtId="0" fontId="40" fillId="0" borderId="19" xfId="0" applyFont="1" applyFill="1" applyBorder="1" applyAlignment="1">
      <alignment horizontal="center" vertical="center" wrapText="1"/>
    </xf>
    <xf numFmtId="0" fontId="36" fillId="0" borderId="0" xfId="0" applyFont="1" applyFill="1" applyBorder="1" applyAlignment="1">
      <alignment horizontal="center" vertical="center" wrapText="1"/>
    </xf>
    <xf numFmtId="1" fontId="36" fillId="0" borderId="0" xfId="0" applyNumberFormat="1" applyFont="1" applyFill="1" applyBorder="1" applyAlignment="1">
      <alignment horizontal="center" vertical="center"/>
    </xf>
    <xf numFmtId="0" fontId="36" fillId="0" borderId="0" xfId="0" applyFont="1" applyFill="1" applyBorder="1" applyAlignment="1">
      <alignment vertical="center"/>
    </xf>
    <xf numFmtId="0" fontId="37" fillId="0" borderId="0" xfId="0" applyFont="1" applyFill="1" applyBorder="1" applyAlignment="1">
      <alignment vertical="center" textRotation="90"/>
    </xf>
    <xf numFmtId="0" fontId="42" fillId="0" borderId="0" xfId="0" applyFont="1" applyFill="1" applyBorder="1" applyAlignment="1">
      <alignment vertical="center"/>
    </xf>
    <xf numFmtId="0" fontId="44" fillId="0" borderId="0" xfId="0" applyFont="1" applyFill="1" applyBorder="1" applyAlignment="1">
      <alignment vertical="center"/>
    </xf>
    <xf numFmtId="0" fontId="38" fillId="0" borderId="0" xfId="0" applyFont="1" applyFill="1" applyBorder="1" applyAlignment="1">
      <alignment vertical="center"/>
    </xf>
    <xf numFmtId="0" fontId="37" fillId="0" borderId="0" xfId="0" applyFont="1" applyFill="1" applyBorder="1" applyAlignment="1">
      <alignment horizontal="left" vertical="center" wrapText="1" indent="1"/>
    </xf>
    <xf numFmtId="0" fontId="37" fillId="0" borderId="0" xfId="0" applyFont="1" applyFill="1" applyBorder="1" applyAlignment="1">
      <alignment horizontal="right" vertical="center"/>
    </xf>
    <xf numFmtId="0" fontId="51" fillId="4" borderId="73" xfId="0" applyFont="1" applyFill="1" applyBorder="1" applyAlignment="1" applyProtection="1">
      <alignment horizontal="center" vertical="center"/>
      <protection locked="0"/>
    </xf>
    <xf numFmtId="0" fontId="54" fillId="4" borderId="73" xfId="0" applyFont="1" applyFill="1" applyBorder="1" applyAlignment="1" applyProtection="1">
      <alignment horizontal="center" vertical="center"/>
      <protection locked="0"/>
    </xf>
    <xf numFmtId="0" fontId="64" fillId="0" borderId="6" xfId="0" applyFont="1" applyFill="1" applyBorder="1" applyAlignment="1">
      <alignment horizontal="center" vertical="center"/>
    </xf>
    <xf numFmtId="0" fontId="64" fillId="0" borderId="6" xfId="0" quotePrefix="1" applyFont="1" applyFill="1" applyBorder="1" applyAlignment="1">
      <alignment horizontal="center" vertical="center"/>
    </xf>
    <xf numFmtId="0" fontId="54" fillId="4" borderId="78" xfId="0" applyFont="1" applyFill="1" applyBorder="1" applyAlignment="1" applyProtection="1">
      <alignment horizontal="center" vertical="center"/>
      <protection locked="0"/>
    </xf>
    <xf numFmtId="0" fontId="6" fillId="7" borderId="28" xfId="0" applyFont="1" applyFill="1" applyBorder="1" applyAlignment="1" applyProtection="1">
      <alignment horizontal="left" vertical="center" indent="1"/>
      <protection locked="0"/>
    </xf>
    <xf numFmtId="0" fontId="54" fillId="7" borderId="72" xfId="0" applyFont="1" applyFill="1" applyBorder="1" applyProtection="1">
      <protection locked="0"/>
    </xf>
    <xf numFmtId="0" fontId="54" fillId="7" borderId="28" xfId="0" applyFont="1" applyFill="1" applyBorder="1" applyProtection="1">
      <protection locked="0"/>
    </xf>
    <xf numFmtId="0" fontId="6" fillId="7" borderId="46" xfId="0" applyFont="1" applyFill="1" applyBorder="1" applyAlignment="1" applyProtection="1">
      <alignment horizontal="left" vertical="center" indent="1"/>
      <protection locked="0"/>
    </xf>
    <xf numFmtId="0" fontId="54" fillId="7" borderId="4" xfId="0" applyFont="1" applyFill="1" applyBorder="1" applyProtection="1">
      <protection locked="0"/>
    </xf>
    <xf numFmtId="0" fontId="54" fillId="7" borderId="46" xfId="0" applyFont="1" applyFill="1" applyBorder="1" applyProtection="1">
      <protection locked="0"/>
    </xf>
    <xf numFmtId="0" fontId="54" fillId="7" borderId="40" xfId="0" applyFont="1" applyFill="1" applyBorder="1" applyAlignment="1" applyProtection="1">
      <alignment horizontal="center"/>
      <protection locked="0"/>
    </xf>
    <xf numFmtId="0" fontId="76" fillId="0" borderId="64" xfId="0" applyFont="1" applyBorder="1" applyAlignment="1" applyProtection="1">
      <alignment horizontal="center" vertical="center"/>
    </xf>
    <xf numFmtId="0" fontId="57" fillId="8" borderId="77" xfId="0" applyFont="1" applyFill="1" applyBorder="1" applyAlignment="1" applyProtection="1">
      <alignment horizontal="center" vertical="center"/>
      <protection locked="0"/>
    </xf>
    <xf numFmtId="0" fontId="61" fillId="8" borderId="77" xfId="0" applyFont="1" applyFill="1" applyBorder="1" applyAlignment="1" applyProtection="1">
      <alignment horizontal="center" vertical="center"/>
      <protection locked="0"/>
    </xf>
    <xf numFmtId="0" fontId="54" fillId="0" borderId="0" xfId="0" applyFont="1" applyAlignment="1" applyProtection="1">
      <alignment horizontal="center"/>
      <protection hidden="1"/>
    </xf>
    <xf numFmtId="0" fontId="54" fillId="6" borderId="78" xfId="0" applyFont="1" applyFill="1" applyBorder="1" applyAlignment="1" applyProtection="1">
      <alignment horizontal="center" vertical="center"/>
      <protection hidden="1"/>
    </xf>
    <xf numFmtId="0" fontId="76" fillId="0" borderId="64" xfId="0" applyFont="1" applyBorder="1" applyAlignment="1" applyProtection="1">
      <alignment horizontal="center" vertical="center"/>
      <protection hidden="1"/>
    </xf>
    <xf numFmtId="0" fontId="77" fillId="0" borderId="79" xfId="0" applyFont="1" applyBorder="1" applyAlignment="1" applyProtection="1">
      <alignment horizontal="center" vertical="center"/>
      <protection hidden="1"/>
    </xf>
    <xf numFmtId="0" fontId="54" fillId="0" borderId="0" xfId="0" applyFont="1" applyAlignment="1" applyProtection="1">
      <alignment horizontal="center" vertical="center"/>
    </xf>
    <xf numFmtId="0" fontId="57" fillId="0" borderId="0" xfId="0" applyFont="1" applyAlignment="1" applyProtection="1">
      <alignment vertical="center"/>
    </xf>
    <xf numFmtId="0" fontId="54" fillId="0" borderId="0" xfId="0" applyFont="1" applyProtection="1"/>
    <xf numFmtId="0" fontId="54" fillId="0" borderId="0" xfId="0" applyFont="1" applyAlignment="1" applyProtection="1">
      <alignment horizontal="center"/>
    </xf>
    <xf numFmtId="0" fontId="54" fillId="0" borderId="27" xfId="0" applyFont="1" applyBorder="1" applyAlignment="1" applyProtection="1">
      <alignment horizontal="center" vertical="center"/>
    </xf>
    <xf numFmtId="0" fontId="84" fillId="11" borderId="0" xfId="0" applyFont="1" applyFill="1" applyAlignment="1" applyProtection="1">
      <alignment horizontal="center" vertical="center"/>
    </xf>
    <xf numFmtId="0" fontId="57" fillId="8" borderId="0" xfId="0" applyFont="1" applyFill="1" applyAlignment="1" applyProtection="1">
      <alignment vertical="center"/>
    </xf>
    <xf numFmtId="0" fontId="82" fillId="0" borderId="0" xfId="0" applyFont="1" applyAlignment="1" applyProtection="1">
      <alignment horizontal="center" vertical="center"/>
    </xf>
    <xf numFmtId="0" fontId="57" fillId="8" borderId="0" xfId="0" applyFont="1" applyFill="1" applyAlignment="1" applyProtection="1">
      <alignment horizontal="center" vertical="center"/>
    </xf>
    <xf numFmtId="0" fontId="57" fillId="8" borderId="74" xfId="0" applyFont="1" applyFill="1" applyBorder="1" applyAlignment="1" applyProtection="1">
      <alignment horizontal="center" vertical="center"/>
    </xf>
    <xf numFmtId="0" fontId="57" fillId="0" borderId="0" xfId="0" applyFont="1" applyAlignment="1" applyProtection="1">
      <alignment horizontal="center" vertical="center"/>
    </xf>
    <xf numFmtId="0" fontId="77" fillId="8" borderId="74" xfId="0" applyFont="1" applyFill="1" applyBorder="1" applyAlignment="1" applyProtection="1">
      <alignment horizontal="center" vertical="center"/>
    </xf>
    <xf numFmtId="0" fontId="54" fillId="8" borderId="0" xfId="0" applyFont="1" applyFill="1" applyAlignment="1" applyProtection="1">
      <alignment horizontal="center" vertical="center"/>
    </xf>
    <xf numFmtId="0" fontId="84" fillId="11" borderId="0" xfId="0" applyFont="1" applyFill="1" applyProtection="1"/>
    <xf numFmtId="0" fontId="1" fillId="0" borderId="0" xfId="0" applyFont="1" applyBorder="1" applyAlignment="1" applyProtection="1">
      <alignment vertical="center"/>
      <protection hidden="1"/>
    </xf>
    <xf numFmtId="0" fontId="1" fillId="0" borderId="0" xfId="0" applyFont="1" applyAlignment="1" applyProtection="1">
      <alignment vertical="center"/>
      <protection hidden="1"/>
    </xf>
    <xf numFmtId="0" fontId="1" fillId="0" borderId="0" xfId="0" applyFont="1" applyBorder="1" applyAlignment="1" applyProtection="1">
      <alignment vertical="center"/>
      <protection locked="0" hidden="1"/>
    </xf>
    <xf numFmtId="0" fontId="1" fillId="0" borderId="0" xfId="0" applyFont="1" applyBorder="1" applyAlignment="1" applyProtection="1">
      <alignment horizontal="center" vertical="center"/>
      <protection locked="0" hidden="1"/>
    </xf>
    <xf numFmtId="0" fontId="1" fillId="0" borderId="0" xfId="0" applyFont="1" applyAlignment="1" applyProtection="1">
      <alignment vertical="center"/>
      <protection locked="0" hidden="1"/>
    </xf>
    <xf numFmtId="0" fontId="3" fillId="0" borderId="0" xfId="0" applyFont="1" applyBorder="1" applyAlignment="1" applyProtection="1">
      <alignment vertical="center"/>
      <protection locked="0" hidden="1"/>
    </xf>
    <xf numFmtId="0" fontId="4" fillId="0" borderId="0" xfId="0" applyFont="1" applyAlignment="1" applyProtection="1">
      <alignment vertical="center"/>
      <protection hidden="1"/>
    </xf>
    <xf numFmtId="0" fontId="5" fillId="0" borderId="0" xfId="0" applyFont="1" applyBorder="1" applyAlignment="1" applyProtection="1">
      <alignment horizontal="center" vertical="center"/>
      <protection locked="0" hidden="1"/>
    </xf>
    <xf numFmtId="0" fontId="5" fillId="0" borderId="0" xfId="0" applyFont="1" applyAlignment="1" applyProtection="1">
      <alignment vertical="center"/>
      <protection locked="0" hidden="1"/>
    </xf>
    <xf numFmtId="0" fontId="6" fillId="0" borderId="0" xfId="0" applyFont="1" applyAlignment="1" applyProtection="1">
      <alignment vertical="center"/>
      <protection hidden="1"/>
    </xf>
    <xf numFmtId="0" fontId="1" fillId="0" borderId="0" xfId="0" applyFont="1" applyAlignment="1" applyProtection="1">
      <alignment horizontal="center" vertical="center"/>
      <protection hidden="1"/>
    </xf>
    <xf numFmtId="0" fontId="7" fillId="0" borderId="0" xfId="0" applyFont="1" applyBorder="1" applyAlignment="1" applyProtection="1">
      <alignment vertical="center"/>
      <protection locked="0" hidden="1"/>
    </xf>
    <xf numFmtId="0" fontId="9" fillId="0" borderId="0" xfId="0" applyFont="1" applyAlignment="1" applyProtection="1">
      <alignment vertical="center"/>
      <protection hidden="1"/>
    </xf>
    <xf numFmtId="0" fontId="9" fillId="0" borderId="0" xfId="0" applyFont="1" applyBorder="1" applyAlignment="1" applyProtection="1">
      <alignment horizontal="center" vertical="center"/>
      <protection locked="0" hidden="1"/>
    </xf>
    <xf numFmtId="0" fontId="9" fillId="0" borderId="0" xfId="0" applyFont="1" applyAlignment="1" applyProtection="1">
      <alignment vertical="center"/>
      <protection locked="0" hidden="1"/>
    </xf>
    <xf numFmtId="0" fontId="7" fillId="0" borderId="0" xfId="0" applyFont="1" applyAlignment="1" applyProtection="1">
      <alignment vertical="center"/>
      <protection hidden="1"/>
    </xf>
    <xf numFmtId="0" fontId="8" fillId="0" borderId="0" xfId="0" applyFont="1" applyBorder="1" applyAlignment="1" applyProtection="1">
      <alignment vertical="center"/>
      <protection hidden="1"/>
    </xf>
    <xf numFmtId="0" fontId="9" fillId="0" borderId="0" xfId="0" applyFont="1" applyBorder="1" applyAlignment="1" applyProtection="1">
      <alignment vertical="center"/>
      <protection hidden="1"/>
    </xf>
    <xf numFmtId="0" fontId="12" fillId="0" borderId="0" xfId="0" applyFont="1" applyAlignment="1" applyProtection="1">
      <alignment horizontal="center" vertical="center"/>
      <protection hidden="1"/>
    </xf>
    <xf numFmtId="0" fontId="12" fillId="0" borderId="0" xfId="0" applyFont="1" applyBorder="1" applyAlignment="1" applyProtection="1">
      <alignment horizontal="center" vertical="center"/>
      <protection hidden="1"/>
    </xf>
    <xf numFmtId="0" fontId="8" fillId="0" borderId="0" xfId="0" applyFont="1" applyBorder="1" applyAlignment="1" applyProtection="1">
      <alignment horizontal="center" vertical="center"/>
      <protection hidden="1"/>
    </xf>
    <xf numFmtId="0" fontId="10" fillId="0" borderId="0" xfId="0" quotePrefix="1" applyFont="1" applyBorder="1" applyAlignment="1" applyProtection="1">
      <alignment horizontal="center" vertical="center"/>
      <protection hidden="1"/>
    </xf>
    <xf numFmtId="0" fontId="7" fillId="0" borderId="0" xfId="0" applyFont="1" applyBorder="1" applyAlignment="1" applyProtection="1">
      <alignment horizontal="center" vertical="center"/>
      <protection hidden="1"/>
    </xf>
    <xf numFmtId="0" fontId="13" fillId="0" borderId="0" xfId="0" applyFont="1" applyBorder="1" applyAlignment="1" applyProtection="1">
      <alignment vertical="center"/>
      <protection hidden="1"/>
    </xf>
    <xf numFmtId="0" fontId="14" fillId="0" borderId="0" xfId="0" applyFont="1" applyBorder="1" applyAlignment="1" applyProtection="1">
      <alignment horizontal="center" vertical="center"/>
      <protection hidden="1"/>
    </xf>
    <xf numFmtId="0" fontId="34" fillId="0" borderId="0" xfId="0" applyFont="1" applyAlignment="1" applyProtection="1">
      <alignment horizontal="center" vertical="center"/>
      <protection hidden="1"/>
    </xf>
    <xf numFmtId="0" fontId="28" fillId="0" borderId="0" xfId="0" applyFont="1" applyAlignment="1" applyProtection="1">
      <alignment horizontal="center" vertical="center"/>
      <protection hidden="1"/>
    </xf>
    <xf numFmtId="0" fontId="18" fillId="0" borderId="0" xfId="0" applyFont="1" applyAlignment="1" applyProtection="1">
      <alignment vertical="center"/>
      <protection locked="0" hidden="1"/>
    </xf>
    <xf numFmtId="0" fontId="17" fillId="0" borderId="0" xfId="0" applyFont="1" applyAlignment="1" applyProtection="1">
      <alignment vertical="center"/>
      <protection locked="0" hidden="1"/>
    </xf>
    <xf numFmtId="0" fontId="19" fillId="0" borderId="24" xfId="0" applyFont="1" applyBorder="1" applyAlignment="1" applyProtection="1">
      <alignment horizontal="center" vertical="center" textRotation="90"/>
      <protection hidden="1"/>
    </xf>
    <xf numFmtId="0" fontId="16" fillId="0" borderId="16" xfId="0" applyFont="1" applyBorder="1" applyAlignment="1" applyProtection="1">
      <alignment vertical="center" textRotation="90" wrapText="1"/>
      <protection hidden="1"/>
    </xf>
    <xf numFmtId="0" fontId="21" fillId="0" borderId="25" xfId="0" applyFont="1" applyBorder="1" applyAlignment="1" applyProtection="1">
      <alignment horizontal="right" vertical="center"/>
      <protection hidden="1"/>
    </xf>
    <xf numFmtId="0" fontId="21" fillId="0" borderId="70" xfId="0" applyFont="1" applyBorder="1" applyAlignment="1" applyProtection="1">
      <alignment horizontal="right" vertical="center"/>
      <protection hidden="1"/>
    </xf>
    <xf numFmtId="0" fontId="22" fillId="0" borderId="16" xfId="0" applyFont="1" applyBorder="1" applyAlignment="1" applyProtection="1">
      <alignment horizontal="center" vertical="center"/>
      <protection hidden="1"/>
    </xf>
    <xf numFmtId="0" fontId="22" fillId="0" borderId="17" xfId="0" applyFont="1" applyBorder="1" applyAlignment="1" applyProtection="1">
      <alignment horizontal="center" vertical="center"/>
      <protection hidden="1"/>
    </xf>
    <xf numFmtId="0" fontId="22" fillId="0" borderId="18" xfId="0" applyFont="1" applyBorder="1" applyAlignment="1" applyProtection="1">
      <alignment horizontal="center" vertical="center"/>
      <protection hidden="1"/>
    </xf>
    <xf numFmtId="0" fontId="22" fillId="0" borderId="19" xfId="0" applyFont="1" applyBorder="1" applyAlignment="1" applyProtection="1">
      <alignment horizontal="center" vertical="center"/>
      <protection hidden="1"/>
    </xf>
    <xf numFmtId="0" fontId="22" fillId="0" borderId="20" xfId="0" applyFont="1" applyBorder="1" applyAlignment="1" applyProtection="1">
      <alignment horizontal="center" vertical="center"/>
      <protection hidden="1"/>
    </xf>
    <xf numFmtId="0" fontId="22" fillId="0" borderId="0" xfId="0" applyFont="1" applyAlignment="1" applyProtection="1">
      <alignment vertical="center"/>
      <protection locked="0" hidden="1"/>
    </xf>
    <xf numFmtId="0" fontId="5" fillId="0" borderId="0" xfId="0" applyFont="1" applyBorder="1" applyAlignment="1" applyProtection="1">
      <alignment vertical="center"/>
      <protection hidden="1"/>
    </xf>
    <xf numFmtId="0" fontId="51" fillId="0" borderId="28" xfId="0" applyFont="1" applyBorder="1" applyAlignment="1" applyProtection="1">
      <alignment horizontal="left" vertical="center" shrinkToFit="1"/>
      <protection hidden="1"/>
    </xf>
    <xf numFmtId="0" fontId="35" fillId="0" borderId="29" xfId="0" applyFont="1" applyBorder="1" applyAlignment="1" applyProtection="1">
      <alignment horizontal="center" vertical="center"/>
      <protection hidden="1"/>
    </xf>
    <xf numFmtId="0" fontId="50" fillId="0" borderId="8" xfId="0" applyFont="1" applyBorder="1" applyAlignment="1" applyProtection="1">
      <alignment horizontal="left" vertical="center" indent="1"/>
      <protection hidden="1"/>
    </xf>
    <xf numFmtId="0" fontId="15" fillId="0" borderId="12" xfId="0" applyFont="1" applyBorder="1" applyAlignment="1" applyProtection="1">
      <alignment horizontal="center" vertical="center"/>
      <protection hidden="1"/>
    </xf>
    <xf numFmtId="0" fontId="26" fillId="0" borderId="31" xfId="0" applyFont="1" applyBorder="1" applyAlignment="1" applyProtection="1">
      <alignment horizontal="center" vertical="center"/>
      <protection hidden="1"/>
    </xf>
    <xf numFmtId="0" fontId="5" fillId="0" borderId="32" xfId="0" applyFont="1" applyBorder="1" applyAlignment="1" applyProtection="1">
      <alignment vertical="center"/>
      <protection hidden="1"/>
    </xf>
    <xf numFmtId="0" fontId="5" fillId="0" borderId="34" xfId="0" applyFont="1" applyBorder="1" applyAlignment="1" applyProtection="1">
      <alignment vertical="center"/>
      <protection hidden="1"/>
    </xf>
    <xf numFmtId="0" fontId="25" fillId="0" borderId="35" xfId="0" applyFont="1" applyBorder="1" applyAlignment="1" applyProtection="1">
      <alignment horizontal="center" vertical="center"/>
      <protection locked="0" hidden="1"/>
    </xf>
    <xf numFmtId="0" fontId="25" fillId="0" borderId="30" xfId="0" applyFont="1" applyBorder="1" applyAlignment="1" applyProtection="1">
      <alignment horizontal="center" vertical="center"/>
      <protection locked="0" hidden="1"/>
    </xf>
    <xf numFmtId="0" fontId="26" fillId="0" borderId="43" xfId="0" applyFont="1" applyBorder="1" applyAlignment="1" applyProtection="1">
      <alignment horizontal="center" vertical="center"/>
      <protection hidden="1"/>
    </xf>
    <xf numFmtId="0" fontId="5" fillId="0" borderId="0" xfId="0" applyFont="1" applyAlignment="1" applyProtection="1">
      <alignment vertical="center"/>
      <protection hidden="1"/>
    </xf>
    <xf numFmtId="0" fontId="51" fillId="0" borderId="36" xfId="0" applyFont="1" applyBorder="1" applyAlignment="1" applyProtection="1">
      <alignment horizontal="left" vertical="center" shrinkToFit="1"/>
      <protection hidden="1"/>
    </xf>
    <xf numFmtId="0" fontId="35" fillId="0" borderId="37" xfId="0" applyFont="1" applyBorder="1" applyAlignment="1" applyProtection="1">
      <alignment horizontal="center" vertical="center" shrinkToFit="1"/>
      <protection hidden="1"/>
    </xf>
    <xf numFmtId="0" fontId="50" fillId="0" borderId="38" xfId="0" applyFont="1" applyBorder="1" applyAlignment="1" applyProtection="1">
      <alignment horizontal="left" vertical="center" indent="1" shrinkToFit="1"/>
      <protection hidden="1"/>
    </xf>
    <xf numFmtId="0" fontId="15" fillId="0" borderId="63" xfId="0" applyFont="1" applyBorder="1" applyAlignment="1" applyProtection="1">
      <alignment horizontal="center" vertical="center"/>
      <protection hidden="1"/>
    </xf>
    <xf numFmtId="0" fontId="25" fillId="0" borderId="43" xfId="0" applyFont="1" applyBorder="1" applyAlignment="1" applyProtection="1">
      <alignment horizontal="center" vertical="center"/>
      <protection hidden="1"/>
    </xf>
    <xf numFmtId="0" fontId="5" fillId="0" borderId="45" xfId="0" applyFont="1" applyBorder="1" applyAlignment="1" applyProtection="1">
      <alignment vertical="center"/>
      <protection hidden="1"/>
    </xf>
    <xf numFmtId="0" fontId="5" fillId="0" borderId="51" xfId="0" applyFont="1" applyBorder="1" applyAlignment="1" applyProtection="1">
      <alignment vertical="center"/>
      <protection hidden="1"/>
    </xf>
    <xf numFmtId="0" fontId="25" fillId="0" borderId="42" xfId="0" applyFont="1" applyBorder="1" applyAlignment="1" applyProtection="1">
      <alignment horizontal="center" vertical="center"/>
      <protection locked="0" hidden="1"/>
    </xf>
    <xf numFmtId="0" fontId="25" fillId="0" borderId="44" xfId="0" applyFont="1" applyBorder="1" applyAlignment="1" applyProtection="1">
      <alignment horizontal="center" vertical="center"/>
      <protection locked="0" hidden="1"/>
    </xf>
    <xf numFmtId="0" fontId="5" fillId="0" borderId="2" xfId="0" applyFont="1" applyBorder="1" applyAlignment="1" applyProtection="1">
      <alignment vertical="center"/>
      <protection hidden="1"/>
    </xf>
    <xf numFmtId="0" fontId="5" fillId="0" borderId="41" xfId="0" applyFont="1" applyBorder="1" applyAlignment="1" applyProtection="1">
      <alignment vertical="center"/>
      <protection hidden="1"/>
    </xf>
    <xf numFmtId="0" fontId="25" fillId="0" borderId="3" xfId="0" applyFont="1" applyBorder="1" applyAlignment="1" applyProtection="1">
      <alignment horizontal="center" vertical="center"/>
      <protection locked="0" hidden="1"/>
    </xf>
    <xf numFmtId="0" fontId="25" fillId="0" borderId="39" xfId="0" applyFont="1" applyBorder="1" applyAlignment="1" applyProtection="1">
      <alignment horizontal="center" vertical="center"/>
      <protection locked="0" hidden="1"/>
    </xf>
    <xf numFmtId="0" fontId="26" fillId="0" borderId="64" xfId="0" applyFont="1" applyBorder="1" applyAlignment="1" applyProtection="1">
      <alignment horizontal="center" vertical="center"/>
      <protection hidden="1"/>
    </xf>
    <xf numFmtId="0" fontId="5" fillId="0" borderId="62" xfId="0" applyFont="1" applyBorder="1" applyAlignment="1" applyProtection="1">
      <alignment vertical="center"/>
      <protection hidden="1"/>
    </xf>
    <xf numFmtId="0" fontId="35" fillId="0" borderId="29" xfId="0" applyFont="1" applyBorder="1" applyAlignment="1" applyProtection="1">
      <alignment horizontal="center" vertical="center" shrinkToFit="1"/>
      <protection hidden="1"/>
    </xf>
    <xf numFmtId="0" fontId="50" fillId="0" borderId="8" xfId="0" applyFont="1" applyBorder="1" applyAlignment="1" applyProtection="1">
      <alignment horizontal="left" vertical="center" indent="1" shrinkToFit="1"/>
      <protection hidden="1"/>
    </xf>
    <xf numFmtId="0" fontId="28" fillId="0" borderId="0" xfId="0" applyFont="1" applyBorder="1" applyAlignment="1" applyProtection="1">
      <alignment vertical="center"/>
      <protection hidden="1"/>
    </xf>
    <xf numFmtId="0" fontId="28" fillId="0" borderId="0" xfId="0" applyFont="1" applyAlignment="1" applyProtection="1">
      <alignment vertical="center"/>
      <protection hidden="1"/>
    </xf>
    <xf numFmtId="0" fontId="51" fillId="0" borderId="25" xfId="0" applyFont="1" applyBorder="1" applyAlignment="1" applyProtection="1">
      <alignment horizontal="left" vertical="center" shrinkToFit="1"/>
      <protection hidden="1"/>
    </xf>
    <xf numFmtId="0" fontId="35" fillId="0" borderId="52" xfId="0" applyFont="1" applyBorder="1" applyAlignment="1" applyProtection="1">
      <alignment horizontal="center" vertical="center" shrinkToFit="1"/>
      <protection hidden="1"/>
    </xf>
    <xf numFmtId="0" fontId="50" fillId="0" borderId="53" xfId="0" applyFont="1" applyBorder="1" applyAlignment="1" applyProtection="1">
      <alignment horizontal="left" vertical="center" indent="1" shrinkToFit="1"/>
      <protection hidden="1"/>
    </xf>
    <xf numFmtId="0" fontId="15" fillId="0" borderId="57" xfId="0" applyFont="1" applyBorder="1" applyAlignment="1" applyProtection="1">
      <alignment horizontal="center" vertical="center"/>
      <protection hidden="1"/>
    </xf>
    <xf numFmtId="0" fontId="25" fillId="0" borderId="55" xfId="0" applyFont="1" applyBorder="1" applyAlignment="1" applyProtection="1">
      <alignment horizontal="center" vertical="center"/>
      <protection hidden="1"/>
    </xf>
    <xf numFmtId="0" fontId="26" fillId="0" borderId="55" xfId="0" applyFont="1" applyBorder="1" applyAlignment="1" applyProtection="1">
      <alignment horizontal="center" vertical="center"/>
      <protection hidden="1"/>
    </xf>
    <xf numFmtId="0" fontId="5" fillId="0" borderId="58" xfId="0" applyFont="1" applyBorder="1" applyAlignment="1" applyProtection="1">
      <alignment vertical="center"/>
      <protection hidden="1"/>
    </xf>
    <xf numFmtId="0" fontId="5" fillId="0" borderId="56" xfId="0" applyFont="1" applyBorder="1" applyAlignment="1" applyProtection="1">
      <alignment vertical="center"/>
      <protection hidden="1"/>
    </xf>
    <xf numFmtId="0" fontId="25" fillId="0" borderId="59" xfId="0" applyFont="1" applyBorder="1" applyAlignment="1" applyProtection="1">
      <alignment horizontal="center" vertical="center"/>
      <protection locked="0" hidden="1"/>
    </xf>
    <xf numFmtId="0" fontId="25" fillId="0" borderId="54" xfId="0" applyFont="1" applyBorder="1" applyAlignment="1" applyProtection="1">
      <alignment horizontal="center" vertical="center"/>
      <protection locked="0" hidden="1"/>
    </xf>
    <xf numFmtId="0" fontId="20" fillId="0" borderId="0" xfId="0" applyFont="1" applyBorder="1" applyAlignment="1" applyProtection="1">
      <alignment vertical="center"/>
      <protection hidden="1"/>
    </xf>
    <xf numFmtId="0" fontId="33" fillId="0" borderId="0" xfId="0" applyFont="1" applyBorder="1" applyAlignment="1" applyProtection="1">
      <alignment horizontal="center" vertical="center"/>
      <protection hidden="1"/>
    </xf>
    <xf numFmtId="0" fontId="30" fillId="0" borderId="0" xfId="0" applyFont="1" applyBorder="1" applyAlignment="1" applyProtection="1">
      <alignment horizontal="left" vertical="center" indent="1"/>
      <protection hidden="1"/>
    </xf>
    <xf numFmtId="0" fontId="29" fillId="0" borderId="0" xfId="0" applyFont="1" applyBorder="1" applyAlignment="1" applyProtection="1">
      <alignment horizontal="center" vertical="center"/>
      <protection hidden="1"/>
    </xf>
    <xf numFmtId="0" fontId="31" fillId="0" borderId="0" xfId="0" applyFont="1" applyBorder="1" applyAlignment="1" applyProtection="1">
      <alignment horizontal="center" vertical="center"/>
      <protection hidden="1"/>
    </xf>
    <xf numFmtId="0" fontId="32" fillId="0" borderId="0" xfId="0" applyFont="1" applyBorder="1" applyAlignment="1" applyProtection="1">
      <alignment horizontal="center" vertical="center"/>
      <protection hidden="1"/>
    </xf>
    <xf numFmtId="0" fontId="36" fillId="0" borderId="32" xfId="0" applyFont="1" applyFill="1" applyBorder="1" applyAlignment="1" applyProtection="1">
      <alignment horizontal="left" vertical="center" indent="1"/>
      <protection hidden="1"/>
    </xf>
    <xf numFmtId="0" fontId="38" fillId="0" borderId="66" xfId="0" applyFont="1" applyFill="1" applyBorder="1" applyAlignment="1" applyProtection="1">
      <alignment horizontal="left" vertical="center"/>
      <protection hidden="1"/>
    </xf>
    <xf numFmtId="0" fontId="38" fillId="0" borderId="67" xfId="0" applyFont="1" applyFill="1" applyBorder="1" applyAlignment="1" applyProtection="1">
      <alignment horizontal="left" vertical="center"/>
      <protection hidden="1"/>
    </xf>
    <xf numFmtId="0" fontId="41" fillId="0" borderId="29" xfId="0" applyFont="1" applyFill="1" applyBorder="1" applyAlignment="1" applyProtection="1">
      <alignment horizontal="left" vertical="center"/>
      <protection hidden="1"/>
    </xf>
    <xf numFmtId="0" fontId="36" fillId="0" borderId="2" xfId="0" applyFont="1" applyFill="1" applyBorder="1" applyAlignment="1" applyProtection="1">
      <alignment horizontal="left" vertical="center" indent="1"/>
      <protection hidden="1"/>
    </xf>
    <xf numFmtId="0" fontId="38" fillId="0" borderId="39" xfId="0" applyFont="1" applyFill="1" applyBorder="1" applyAlignment="1" applyProtection="1">
      <alignment horizontal="left" vertical="center"/>
      <protection hidden="1"/>
    </xf>
    <xf numFmtId="0" fontId="38" fillId="0" borderId="41" xfId="0" applyFont="1" applyFill="1" applyBorder="1" applyAlignment="1" applyProtection="1">
      <alignment horizontal="left" vertical="center"/>
      <protection hidden="1"/>
    </xf>
    <xf numFmtId="0" fontId="41" fillId="0" borderId="37" xfId="0" applyFont="1" applyFill="1" applyBorder="1" applyAlignment="1" applyProtection="1">
      <alignment horizontal="left" vertical="center"/>
      <protection hidden="1"/>
    </xf>
    <xf numFmtId="0" fontId="36" fillId="0" borderId="2" xfId="0" applyFont="1" applyFill="1" applyBorder="1" applyAlignment="1" applyProtection="1">
      <alignment horizontal="left" vertical="center" wrapText="1" indent="1"/>
      <protection hidden="1"/>
    </xf>
    <xf numFmtId="0" fontId="36" fillId="0" borderId="62" xfId="0" applyFont="1" applyFill="1" applyBorder="1" applyAlignment="1" applyProtection="1">
      <alignment horizontal="left" vertical="center" indent="1"/>
      <protection hidden="1"/>
    </xf>
    <xf numFmtId="0" fontId="38" fillId="0" borderId="65" xfId="0" applyFont="1" applyFill="1" applyBorder="1" applyAlignment="1" applyProtection="1">
      <alignment horizontal="left" vertical="center"/>
      <protection hidden="1"/>
    </xf>
    <xf numFmtId="0" fontId="38" fillId="0" borderId="68" xfId="0" applyFont="1" applyFill="1" applyBorder="1" applyAlignment="1" applyProtection="1">
      <alignment horizontal="left" vertical="center"/>
      <protection hidden="1"/>
    </xf>
    <xf numFmtId="0" fontId="41" fillId="0" borderId="60" xfId="0" applyFont="1" applyFill="1" applyBorder="1" applyAlignment="1" applyProtection="1">
      <alignment horizontal="left" vertical="center"/>
      <protection hidden="1"/>
    </xf>
    <xf numFmtId="0" fontId="36" fillId="0" borderId="32" xfId="0" applyFont="1" applyFill="1" applyBorder="1" applyAlignment="1" applyProtection="1">
      <alignment horizontal="right" vertical="center" indent="1"/>
      <protection hidden="1"/>
    </xf>
    <xf numFmtId="0" fontId="38" fillId="0" borderId="30" xfId="0" applyFont="1" applyFill="1" applyBorder="1" applyAlignment="1" applyProtection="1">
      <alignment horizontal="left" vertical="center"/>
      <protection hidden="1"/>
    </xf>
    <xf numFmtId="0" fontId="38" fillId="0" borderId="34" xfId="0" applyFont="1" applyFill="1" applyBorder="1" applyAlignment="1" applyProtection="1">
      <alignment horizontal="left" vertical="center"/>
      <protection hidden="1"/>
    </xf>
    <xf numFmtId="0" fontId="41" fillId="0" borderId="29" xfId="0" applyFont="1" applyFill="1" applyBorder="1" applyAlignment="1" applyProtection="1">
      <alignment horizontal="right" vertical="center"/>
      <protection hidden="1"/>
    </xf>
    <xf numFmtId="0" fontId="38" fillId="0" borderId="30" xfId="0" applyFont="1" applyFill="1" applyBorder="1" applyAlignment="1" applyProtection="1">
      <alignment horizontal="right" vertical="center"/>
      <protection hidden="1"/>
    </xf>
    <xf numFmtId="0" fontId="38" fillId="0" borderId="34" xfId="0" applyFont="1" applyFill="1" applyBorder="1" applyAlignment="1" applyProtection="1">
      <alignment horizontal="right" vertical="center"/>
      <protection hidden="1"/>
    </xf>
    <xf numFmtId="0" fontId="36" fillId="0" borderId="2" xfId="0" applyFont="1" applyFill="1" applyBorder="1" applyAlignment="1" applyProtection="1">
      <alignment horizontal="right" vertical="center" indent="1"/>
      <protection hidden="1"/>
    </xf>
    <xf numFmtId="0" fontId="41" fillId="0" borderId="37" xfId="0" applyFont="1" applyFill="1" applyBorder="1" applyAlignment="1" applyProtection="1">
      <alignment horizontal="right" vertical="center"/>
      <protection hidden="1"/>
    </xf>
    <xf numFmtId="0" fontId="38" fillId="0" borderId="39" xfId="0" applyFont="1" applyFill="1" applyBorder="1" applyAlignment="1" applyProtection="1">
      <alignment horizontal="right" vertical="center"/>
      <protection hidden="1"/>
    </xf>
    <xf numFmtId="0" fontId="38" fillId="0" borderId="41" xfId="0" applyFont="1" applyFill="1" applyBorder="1" applyAlignment="1" applyProtection="1">
      <alignment horizontal="right" vertical="center"/>
      <protection hidden="1"/>
    </xf>
    <xf numFmtId="0" fontId="36" fillId="0" borderId="2" xfId="0" applyFont="1" applyFill="1" applyBorder="1" applyAlignment="1" applyProtection="1">
      <alignment horizontal="right" vertical="center" wrapText="1" indent="1"/>
      <protection hidden="1"/>
    </xf>
    <xf numFmtId="0" fontId="36" fillId="0" borderId="56" xfId="0" applyFont="1" applyFill="1" applyBorder="1" applyAlignment="1" applyProtection="1">
      <alignment horizontal="right" vertical="center" indent="1"/>
      <protection hidden="1"/>
    </xf>
    <xf numFmtId="0" fontId="38" fillId="0" borderId="54" xfId="0" applyFont="1" applyFill="1" applyBorder="1" applyAlignment="1" applyProtection="1">
      <alignment horizontal="left" vertical="center"/>
      <protection hidden="1"/>
    </xf>
    <xf numFmtId="0" fontId="38" fillId="0" borderId="58" xfId="0" applyFont="1" applyFill="1" applyBorder="1" applyAlignment="1" applyProtection="1">
      <alignment horizontal="left" vertical="center"/>
      <protection hidden="1"/>
    </xf>
    <xf numFmtId="0" fontId="41" fillId="0" borderId="52" xfId="0" applyFont="1" applyFill="1" applyBorder="1" applyAlignment="1" applyProtection="1">
      <alignment horizontal="right" vertical="center"/>
      <protection hidden="1"/>
    </xf>
    <xf numFmtId="0" fontId="38" fillId="0" borderId="54" xfId="0" applyFont="1" applyFill="1" applyBorder="1" applyAlignment="1" applyProtection="1">
      <alignment horizontal="right" vertical="center"/>
      <protection hidden="1"/>
    </xf>
    <xf numFmtId="0" fontId="38" fillId="0" borderId="58" xfId="0" applyFont="1" applyFill="1" applyBorder="1" applyAlignment="1" applyProtection="1">
      <alignment horizontal="right" vertical="center"/>
      <protection hidden="1"/>
    </xf>
    <xf numFmtId="0" fontId="36" fillId="0" borderId="45" xfId="0" applyFont="1" applyFill="1" applyBorder="1" applyAlignment="1" applyProtection="1">
      <alignment horizontal="left" vertical="center" indent="1"/>
      <protection hidden="1"/>
    </xf>
    <xf numFmtId="0" fontId="41" fillId="0" borderId="50" xfId="0" applyFont="1" applyFill="1" applyBorder="1" applyAlignment="1" applyProtection="1">
      <alignment horizontal="left" vertical="center"/>
      <protection hidden="1"/>
    </xf>
    <xf numFmtId="0" fontId="38" fillId="0" borderId="44" xfId="0" applyFont="1" applyFill="1" applyBorder="1" applyAlignment="1" applyProtection="1">
      <alignment horizontal="left" vertical="center"/>
      <protection hidden="1"/>
    </xf>
    <xf numFmtId="0" fontId="38" fillId="0" borderId="51" xfId="0" applyFont="1" applyFill="1" applyBorder="1" applyAlignment="1" applyProtection="1">
      <alignment horizontal="left" vertical="center"/>
      <protection hidden="1"/>
    </xf>
    <xf numFmtId="0" fontId="38" fillId="0" borderId="47" xfId="0" applyFont="1" applyFill="1" applyBorder="1" applyAlignment="1" applyProtection="1">
      <alignment horizontal="left" vertical="center"/>
      <protection hidden="1"/>
    </xf>
    <xf numFmtId="0" fontId="38" fillId="0" borderId="49" xfId="0" applyFont="1" applyFill="1" applyBorder="1" applyAlignment="1" applyProtection="1">
      <alignment horizontal="left" vertical="center"/>
      <protection hidden="1"/>
    </xf>
    <xf numFmtId="0" fontId="38" fillId="0" borderId="44" xfId="0" applyFont="1" applyFill="1" applyBorder="1" applyAlignment="1" applyProtection="1">
      <alignment horizontal="right" vertical="center"/>
      <protection hidden="1"/>
    </xf>
    <xf numFmtId="0" fontId="38" fillId="0" borderId="51" xfId="0" applyFont="1" applyFill="1" applyBorder="1" applyAlignment="1" applyProtection="1">
      <alignment horizontal="right" vertical="center"/>
      <protection hidden="1"/>
    </xf>
    <xf numFmtId="0" fontId="38" fillId="0" borderId="47" xfId="0" applyFont="1" applyFill="1" applyBorder="1" applyAlignment="1" applyProtection="1">
      <alignment horizontal="right" vertical="center"/>
      <protection hidden="1"/>
    </xf>
    <xf numFmtId="0" fontId="38" fillId="0" borderId="49" xfId="0" applyFont="1" applyFill="1" applyBorder="1" applyAlignment="1" applyProtection="1">
      <alignment horizontal="right" vertical="center"/>
      <protection hidden="1"/>
    </xf>
    <xf numFmtId="0" fontId="36" fillId="0" borderId="0" xfId="0" applyFont="1" applyFill="1" applyBorder="1" applyAlignment="1" applyProtection="1">
      <alignment horizontal="center" vertical="center"/>
      <protection hidden="1"/>
    </xf>
    <xf numFmtId="0" fontId="36" fillId="0" borderId="0" xfId="0" applyFont="1" applyFill="1" applyBorder="1" applyAlignment="1" applyProtection="1">
      <alignment vertical="center"/>
      <protection hidden="1"/>
    </xf>
    <xf numFmtId="0" fontId="37" fillId="0" borderId="0" xfId="0" applyFont="1" applyFill="1" applyBorder="1" applyAlignment="1" applyProtection="1">
      <alignment vertical="center" textRotation="90"/>
      <protection hidden="1"/>
    </xf>
    <xf numFmtId="0" fontId="37" fillId="0" borderId="0" xfId="0" applyFont="1" applyFill="1" applyBorder="1" applyAlignment="1" applyProtection="1">
      <alignment horizontal="left" vertical="center" indent="1"/>
      <protection hidden="1"/>
    </xf>
    <xf numFmtId="0" fontId="38" fillId="0" borderId="33" xfId="0" applyFont="1" applyFill="1" applyBorder="1" applyAlignment="1" applyProtection="1">
      <alignment horizontal="right" vertical="center" indent="3"/>
      <protection hidden="1"/>
    </xf>
    <xf numFmtId="0" fontId="38" fillId="0" borderId="29" xfId="0" applyFont="1" applyFill="1" applyBorder="1" applyAlignment="1" applyProtection="1">
      <alignment horizontal="left" vertical="center" indent="1"/>
      <protection hidden="1"/>
    </xf>
    <xf numFmtId="0" fontId="38" fillId="0" borderId="40" xfId="0" applyFont="1" applyFill="1" applyBorder="1" applyAlignment="1" applyProtection="1">
      <alignment horizontal="right" vertical="center" indent="3"/>
      <protection hidden="1"/>
    </xf>
    <xf numFmtId="0" fontId="38" fillId="0" borderId="37" xfId="0" applyFont="1" applyFill="1" applyBorder="1" applyAlignment="1" applyProtection="1">
      <alignment horizontal="left" vertical="center" indent="1"/>
      <protection hidden="1"/>
    </xf>
    <xf numFmtId="0" fontId="38" fillId="0" borderId="40" xfId="0" applyFont="1" applyFill="1" applyBorder="1" applyAlignment="1" applyProtection="1">
      <alignment horizontal="right" vertical="center" wrapText="1" indent="3"/>
      <protection hidden="1"/>
    </xf>
    <xf numFmtId="0" fontId="36" fillId="0" borderId="56" xfId="0" applyFont="1" applyFill="1" applyBorder="1" applyAlignment="1" applyProtection="1">
      <alignment horizontal="left" vertical="center" indent="1"/>
      <protection hidden="1"/>
    </xf>
    <xf numFmtId="0" fontId="41" fillId="0" borderId="52" xfId="0" applyFont="1" applyFill="1" applyBorder="1" applyAlignment="1" applyProtection="1">
      <alignment horizontal="left" vertical="center"/>
      <protection hidden="1"/>
    </xf>
    <xf numFmtId="0" fontId="38" fillId="0" borderId="37" xfId="0" applyFont="1" applyFill="1" applyBorder="1" applyAlignment="1" applyProtection="1">
      <alignment horizontal="left" vertical="center" wrapText="1" indent="1"/>
      <protection hidden="1"/>
    </xf>
    <xf numFmtId="0" fontId="38" fillId="0" borderId="63" xfId="0" applyFont="1" applyFill="1" applyBorder="1" applyAlignment="1" applyProtection="1">
      <alignment horizontal="right" vertical="center" indent="3"/>
      <protection hidden="1"/>
    </xf>
    <xf numFmtId="0" fontId="38" fillId="0" borderId="27" xfId="0" applyFont="1" applyFill="1" applyBorder="1" applyAlignment="1" applyProtection="1">
      <alignment horizontal="center" vertical="center"/>
      <protection hidden="1"/>
    </xf>
    <xf numFmtId="0" fontId="38" fillId="0" borderId="20" xfId="0" applyFont="1" applyFill="1" applyBorder="1" applyAlignment="1" applyProtection="1">
      <alignment horizontal="center" vertical="center"/>
      <protection hidden="1"/>
    </xf>
    <xf numFmtId="0" fontId="38" fillId="0" borderId="18" xfId="0" applyFont="1" applyFill="1" applyBorder="1" applyAlignment="1" applyProtection="1">
      <alignment horizontal="center" vertical="center"/>
      <protection hidden="1"/>
    </xf>
    <xf numFmtId="0" fontId="37" fillId="0" borderId="27" xfId="0" applyFont="1" applyFill="1" applyBorder="1" applyAlignment="1" applyProtection="1">
      <alignment horizontal="center" vertical="center"/>
      <protection hidden="1"/>
    </xf>
    <xf numFmtId="0" fontId="38" fillId="0" borderId="57" xfId="0" applyFont="1" applyFill="1" applyBorder="1" applyAlignment="1" applyProtection="1">
      <alignment horizontal="right" vertical="center" indent="3"/>
      <protection hidden="1"/>
    </xf>
    <xf numFmtId="0" fontId="38" fillId="0" borderId="24" xfId="0" applyFont="1" applyFill="1" applyBorder="1" applyAlignment="1" applyProtection="1">
      <alignment horizontal="left" vertical="center" indent="1"/>
      <protection hidden="1"/>
    </xf>
    <xf numFmtId="0" fontId="38" fillId="0" borderId="27" xfId="0" applyFont="1" applyFill="1" applyBorder="1" applyAlignment="1" applyProtection="1">
      <alignment horizontal="right" vertical="center" indent="2"/>
      <protection hidden="1"/>
    </xf>
    <xf numFmtId="0" fontId="41" fillId="0" borderId="27" xfId="0" applyFont="1" applyFill="1" applyBorder="1" applyAlignment="1" applyProtection="1">
      <alignment horizontal="center" vertical="center"/>
      <protection hidden="1"/>
    </xf>
    <xf numFmtId="0" fontId="37" fillId="0" borderId="0" xfId="0" applyFont="1" applyFill="1" applyBorder="1" applyAlignment="1" applyProtection="1">
      <alignment horizontal="right" vertical="center" indent="1"/>
      <protection hidden="1"/>
    </xf>
    <xf numFmtId="0" fontId="38" fillId="0" borderId="36" xfId="0" applyFont="1" applyFill="1" applyBorder="1" applyAlignment="1" applyProtection="1">
      <alignment horizontal="right" vertical="center" indent="2"/>
      <protection hidden="1"/>
    </xf>
    <xf numFmtId="0" fontId="38" fillId="0" borderId="42" xfId="0" applyFont="1" applyFill="1" applyBorder="1" applyAlignment="1" applyProtection="1">
      <alignment horizontal="center" vertical="center"/>
      <protection hidden="1"/>
    </xf>
    <xf numFmtId="0" fontId="38" fillId="0" borderId="45" xfId="0" applyFont="1" applyFill="1" applyBorder="1" applyAlignment="1" applyProtection="1">
      <alignment horizontal="center" vertical="center"/>
      <protection hidden="1"/>
    </xf>
    <xf numFmtId="0" fontId="41" fillId="0" borderId="36" xfId="0" applyFont="1" applyFill="1" applyBorder="1" applyAlignment="1" applyProtection="1">
      <alignment horizontal="center" vertical="center"/>
      <protection hidden="1"/>
    </xf>
    <xf numFmtId="0" fontId="38" fillId="0" borderId="53" xfId="0" applyFont="1" applyFill="1" applyBorder="1" applyAlignment="1" applyProtection="1">
      <alignment horizontal="right" vertical="center" indent="2"/>
      <protection hidden="1"/>
    </xf>
    <xf numFmtId="0" fontId="38" fillId="0" borderId="59" xfId="0" applyFont="1" applyFill="1" applyBorder="1" applyAlignment="1" applyProtection="1">
      <alignment horizontal="center" vertical="center"/>
      <protection hidden="1"/>
    </xf>
    <xf numFmtId="0" fontId="38" fillId="0" borderId="56" xfId="0" applyFont="1" applyFill="1" applyBorder="1" applyAlignment="1" applyProtection="1">
      <alignment horizontal="center" vertical="center"/>
      <protection hidden="1"/>
    </xf>
    <xf numFmtId="0" fontId="41" fillId="0" borderId="53" xfId="0" applyFont="1" applyFill="1" applyBorder="1" applyAlignment="1" applyProtection="1">
      <alignment horizontal="center" vertical="center"/>
      <protection hidden="1"/>
    </xf>
    <xf numFmtId="0" fontId="49" fillId="0" borderId="0" xfId="0" applyFont="1" applyProtection="1">
      <protection hidden="1"/>
    </xf>
    <xf numFmtId="0" fontId="0" fillId="0" borderId="0" xfId="0" applyProtection="1">
      <protection hidden="1"/>
    </xf>
    <xf numFmtId="0" fontId="27" fillId="0" borderId="0" xfId="0" applyFont="1" applyAlignment="1" applyProtection="1">
      <protection hidden="1"/>
    </xf>
    <xf numFmtId="0" fontId="68" fillId="0" borderId="0" xfId="0" applyFont="1" applyAlignment="1" applyProtection="1">
      <alignment horizontal="center" vertical="center"/>
      <protection hidden="1"/>
    </xf>
    <xf numFmtId="0" fontId="49" fillId="0" borderId="0" xfId="0" applyFont="1" applyAlignment="1" applyProtection="1">
      <alignment horizontal="right" vertical="center"/>
      <protection hidden="1"/>
    </xf>
    <xf numFmtId="0" fontId="0" fillId="0" borderId="0" xfId="0" applyAlignment="1" applyProtection="1">
      <alignment horizontal="right" vertical="center"/>
      <protection hidden="1"/>
    </xf>
    <xf numFmtId="0" fontId="49" fillId="0" borderId="0" xfId="0" applyFont="1" applyBorder="1" applyProtection="1">
      <protection hidden="1"/>
    </xf>
    <xf numFmtId="0" fontId="49" fillId="0" borderId="0" xfId="0" applyFont="1" applyBorder="1" applyAlignment="1" applyProtection="1">
      <alignment horizontal="center"/>
      <protection hidden="1"/>
    </xf>
    <xf numFmtId="0" fontId="48" fillId="0" borderId="0" xfId="0" applyFont="1" applyAlignment="1" applyProtection="1">
      <alignment horizontal="center" vertical="center"/>
      <protection hidden="1"/>
    </xf>
    <xf numFmtId="0" fontId="48" fillId="0" borderId="0" xfId="0" applyFont="1" applyBorder="1" applyAlignment="1" applyProtection="1">
      <alignment horizontal="center" vertical="center"/>
      <protection hidden="1"/>
    </xf>
    <xf numFmtId="0" fontId="48" fillId="0" borderId="0" xfId="0" applyFont="1" applyBorder="1" applyAlignment="1" applyProtection="1">
      <alignment vertical="center"/>
      <protection hidden="1"/>
    </xf>
    <xf numFmtId="0" fontId="49" fillId="0" borderId="0" xfId="0" applyFont="1" applyBorder="1" applyAlignment="1" applyProtection="1">
      <alignment horizontal="center" vertical="center" textRotation="90"/>
      <protection hidden="1"/>
    </xf>
    <xf numFmtId="0" fontId="49" fillId="0" borderId="6" xfId="0" applyFont="1" applyBorder="1" applyAlignment="1" applyProtection="1">
      <alignment horizontal="center" vertical="center" textRotation="90"/>
      <protection hidden="1"/>
    </xf>
    <xf numFmtId="0" fontId="49" fillId="0" borderId="6" xfId="0" applyFont="1" applyBorder="1" applyAlignment="1" applyProtection="1">
      <alignment horizontal="center" vertical="center"/>
      <protection hidden="1"/>
    </xf>
    <xf numFmtId="164" fontId="48" fillId="3" borderId="6" xfId="0" applyNumberFormat="1" applyFont="1" applyFill="1" applyBorder="1" applyAlignment="1" applyProtection="1">
      <alignment horizontal="center" vertical="center"/>
      <protection locked="0" hidden="1"/>
    </xf>
    <xf numFmtId="164" fontId="49" fillId="3" borderId="6" xfId="0" applyNumberFormat="1" applyFont="1" applyFill="1" applyBorder="1" applyAlignment="1" applyProtection="1">
      <alignment horizontal="center" vertical="center"/>
      <protection locked="0" hidden="1"/>
    </xf>
    <xf numFmtId="0" fontId="48" fillId="3" borderId="6" xfId="0" applyFont="1" applyFill="1" applyBorder="1" applyAlignment="1" applyProtection="1">
      <alignment horizontal="center" vertical="center"/>
      <protection locked="0" hidden="1"/>
    </xf>
    <xf numFmtId="0" fontId="49" fillId="3" borderId="6" xfId="0" applyFont="1" applyFill="1" applyBorder="1" applyAlignment="1" applyProtection="1">
      <alignment horizontal="center" vertical="center"/>
      <protection locked="0" hidden="1"/>
    </xf>
    <xf numFmtId="0" fontId="49" fillId="0" borderId="0" xfId="0" applyFont="1" applyBorder="1" applyAlignment="1" applyProtection="1">
      <protection hidden="1"/>
    </xf>
    <xf numFmtId="0" fontId="1" fillId="0" borderId="0" xfId="0" applyFont="1" applyProtection="1">
      <protection hidden="1"/>
    </xf>
    <xf numFmtId="0" fontId="20" fillId="0" borderId="0" xfId="0" applyFont="1" applyBorder="1" applyAlignment="1" applyProtection="1">
      <alignment horizontal="center" vertical="center"/>
      <protection hidden="1"/>
    </xf>
    <xf numFmtId="0" fontId="20" fillId="0" borderId="71" xfId="0" applyFont="1" applyBorder="1" applyAlignment="1" applyProtection="1">
      <alignment vertical="center"/>
      <protection hidden="1"/>
    </xf>
    <xf numFmtId="0" fontId="20" fillId="0" borderId="71" xfId="0" applyFont="1" applyBorder="1" applyAlignment="1" applyProtection="1">
      <alignment horizontal="center" vertical="center"/>
      <protection hidden="1"/>
    </xf>
    <xf numFmtId="0" fontId="49" fillId="0" borderId="0" xfId="0" applyFont="1" applyAlignment="1" applyProtection="1">
      <alignment horizontal="right" vertical="top"/>
      <protection hidden="1"/>
    </xf>
    <xf numFmtId="0" fontId="20" fillId="0" borderId="0" xfId="0" applyFont="1" applyAlignment="1" applyProtection="1">
      <alignment horizontal="right" vertical="top"/>
      <protection hidden="1"/>
    </xf>
    <xf numFmtId="0" fontId="20" fillId="0" borderId="0" xfId="0" applyFont="1" applyBorder="1" applyAlignment="1" applyProtection="1">
      <alignment horizontal="right" vertical="top"/>
      <protection hidden="1"/>
    </xf>
    <xf numFmtId="0" fontId="20" fillId="0" borderId="0" xfId="0" applyFont="1" applyAlignment="1" applyProtection="1">
      <alignment horizontal="center" vertical="center"/>
      <protection hidden="1"/>
    </xf>
    <xf numFmtId="0" fontId="51" fillId="0" borderId="0" xfId="0" applyFont="1" applyAlignment="1" applyProtection="1">
      <protection hidden="1"/>
    </xf>
    <xf numFmtId="0" fontId="54" fillId="0" borderId="71" xfId="0" applyFont="1" applyBorder="1" applyAlignment="1" applyProtection="1">
      <protection hidden="1"/>
    </xf>
    <xf numFmtId="0" fontId="49" fillId="0" borderId="71" xfId="0" applyFont="1" applyBorder="1" applyProtection="1">
      <protection hidden="1"/>
    </xf>
    <xf numFmtId="0" fontId="1" fillId="0" borderId="71" xfId="0" applyFont="1" applyBorder="1" applyAlignment="1" applyProtection="1">
      <alignment vertical="center"/>
      <protection hidden="1"/>
    </xf>
    <xf numFmtId="0" fontId="1" fillId="0" borderId="71" xfId="0" applyFont="1" applyBorder="1" applyAlignment="1" applyProtection="1">
      <alignment horizontal="center" vertical="center"/>
      <protection hidden="1"/>
    </xf>
    <xf numFmtId="0" fontId="20" fillId="0" borderId="0" xfId="0" applyFont="1" applyProtection="1">
      <protection hidden="1"/>
    </xf>
    <xf numFmtId="0" fontId="47" fillId="0" borderId="0" xfId="0" applyFont="1" applyAlignment="1" applyProtection="1">
      <alignment vertical="center"/>
      <protection hidden="1"/>
    </xf>
    <xf numFmtId="0" fontId="1" fillId="0" borderId="0" xfId="0" applyFont="1" applyAlignment="1" applyProtection="1">
      <alignment horizontal="right" vertical="center"/>
      <protection hidden="1"/>
    </xf>
    <xf numFmtId="0" fontId="56" fillId="0" borderId="0" xfId="1" applyFont="1" applyAlignment="1" applyProtection="1">
      <protection hidden="1"/>
    </xf>
    <xf numFmtId="164" fontId="48" fillId="6" borderId="6" xfId="0" applyNumberFormat="1" applyFont="1" applyFill="1" applyBorder="1" applyAlignment="1" applyProtection="1">
      <alignment horizontal="center" vertical="center"/>
      <protection hidden="1"/>
    </xf>
    <xf numFmtId="0" fontId="36" fillId="0" borderId="0" xfId="0" applyFont="1" applyFill="1" applyBorder="1" applyAlignment="1">
      <alignment horizontal="center" vertical="center"/>
    </xf>
    <xf numFmtId="0" fontId="86" fillId="11" borderId="12" xfId="0" applyFont="1" applyFill="1" applyBorder="1" applyAlignment="1" applyProtection="1">
      <alignment horizontal="center" vertical="center"/>
    </xf>
    <xf numFmtId="0" fontId="86" fillId="11" borderId="23" xfId="0" applyFont="1" applyFill="1" applyBorder="1" applyAlignment="1" applyProtection="1">
      <alignment horizontal="center" vertical="center"/>
    </xf>
    <xf numFmtId="0" fontId="89" fillId="0" borderId="7" xfId="0" applyFont="1" applyBorder="1" applyAlignment="1" applyProtection="1">
      <alignment horizontal="center" vertical="center"/>
    </xf>
    <xf numFmtId="0" fontId="89" fillId="0" borderId="24" xfId="0" applyFont="1" applyBorder="1" applyAlignment="1" applyProtection="1">
      <alignment horizontal="center" vertical="center" wrapText="1"/>
    </xf>
    <xf numFmtId="0" fontId="66" fillId="5" borderId="12" xfId="0" applyFont="1" applyFill="1" applyBorder="1" applyAlignment="1" applyProtection="1">
      <alignment horizontal="center" vertical="center" wrapText="1"/>
    </xf>
    <xf numFmtId="0" fontId="74" fillId="8" borderId="13" xfId="0" applyFont="1" applyFill="1" applyBorder="1" applyAlignment="1" applyProtection="1">
      <alignment horizontal="center" vertical="center"/>
    </xf>
    <xf numFmtId="0" fontId="83" fillId="9" borderId="22" xfId="0" applyFont="1" applyFill="1" applyBorder="1" applyAlignment="1" applyProtection="1">
      <alignment horizontal="center" vertical="center" wrapText="1"/>
    </xf>
    <xf numFmtId="0" fontId="90" fillId="0" borderId="0" xfId="0" applyFont="1" applyAlignment="1" applyProtection="1">
      <alignment horizontal="center" vertical="center"/>
    </xf>
    <xf numFmtId="0" fontId="90" fillId="0" borderId="0" xfId="0" applyFont="1" applyAlignment="1" applyProtection="1">
      <alignment horizontal="left" vertical="center"/>
    </xf>
    <xf numFmtId="0" fontId="91" fillId="0" borderId="0" xfId="0" applyFont="1" applyAlignment="1" applyProtection="1">
      <alignment horizontal="center" vertical="center"/>
    </xf>
    <xf numFmtId="0" fontId="91" fillId="0" borderId="0" xfId="0" applyFont="1" applyAlignment="1" applyProtection="1">
      <alignment horizontal="center"/>
    </xf>
    <xf numFmtId="0" fontId="92" fillId="12" borderId="0" xfId="0" applyFont="1" applyFill="1" applyAlignment="1" applyProtection="1">
      <alignment horizontal="center" vertical="center"/>
    </xf>
    <xf numFmtId="0" fontId="92" fillId="12" borderId="0" xfId="0" applyFont="1" applyFill="1" applyProtection="1"/>
    <xf numFmtId="0" fontId="51" fillId="0" borderId="69" xfId="0" applyFont="1" applyBorder="1"/>
    <xf numFmtId="0" fontId="51" fillId="0" borderId="0" xfId="0" applyFont="1" applyBorder="1"/>
    <xf numFmtId="0" fontId="51" fillId="0" borderId="26" xfId="0" applyFont="1" applyBorder="1"/>
    <xf numFmtId="0" fontId="90" fillId="0" borderId="0" xfId="0" applyFont="1" applyAlignment="1" applyProtection="1">
      <alignment horizontal="right"/>
    </xf>
    <xf numFmtId="0" fontId="83" fillId="11" borderId="7" xfId="0" applyFont="1" applyFill="1" applyBorder="1" applyAlignment="1" applyProtection="1">
      <alignment horizontal="center" vertical="center" wrapText="1"/>
    </xf>
    <xf numFmtId="0" fontId="75" fillId="0" borderId="0" xfId="0" applyFont="1" applyBorder="1" applyAlignment="1" applyProtection="1">
      <alignment vertical="center" wrapText="1"/>
      <protection hidden="1"/>
    </xf>
    <xf numFmtId="0" fontId="16" fillId="13" borderId="8" xfId="0" applyFont="1" applyFill="1" applyBorder="1" applyAlignment="1" applyProtection="1">
      <alignment horizontal="center" vertical="top"/>
      <protection hidden="1"/>
    </xf>
    <xf numFmtId="0" fontId="20" fillId="0" borderId="20" xfId="0" applyFont="1" applyBorder="1" applyAlignment="1" applyProtection="1">
      <alignment horizontal="center" textRotation="90" wrapText="1"/>
      <protection hidden="1"/>
    </xf>
    <xf numFmtId="0" fontId="20" fillId="0" borderId="17" xfId="0" applyFont="1" applyBorder="1" applyAlignment="1" applyProtection="1">
      <alignment horizontal="center" textRotation="90" wrapText="1"/>
      <protection hidden="1"/>
    </xf>
    <xf numFmtId="0" fontId="20" fillId="0" borderId="16" xfId="0" applyFont="1" applyBorder="1" applyAlignment="1" applyProtection="1">
      <alignment horizontal="center" textRotation="90" wrapText="1"/>
      <protection hidden="1"/>
    </xf>
    <xf numFmtId="0" fontId="20" fillId="0" borderId="19" xfId="0" applyFont="1" applyBorder="1" applyAlignment="1" applyProtection="1">
      <alignment horizontal="center" textRotation="90" wrapText="1"/>
      <protection hidden="1"/>
    </xf>
    <xf numFmtId="0" fontId="20" fillId="0" borderId="18" xfId="0" applyFont="1" applyBorder="1" applyAlignment="1" applyProtection="1">
      <alignment horizontal="center" textRotation="90" wrapText="1"/>
      <protection hidden="1"/>
    </xf>
    <xf numFmtId="0" fontId="16" fillId="0" borderId="7" xfId="0" applyFont="1" applyBorder="1" applyAlignment="1" applyProtection="1">
      <alignment horizontal="center" vertical="center" textRotation="90" wrapText="1"/>
      <protection hidden="1"/>
    </xf>
    <xf numFmtId="0" fontId="16" fillId="0" borderId="8" xfId="0" applyFont="1" applyBorder="1" applyAlignment="1" applyProtection="1">
      <alignment horizontal="center" vertical="center" textRotation="90" wrapText="1"/>
      <protection hidden="1"/>
    </xf>
    <xf numFmtId="0" fontId="24" fillId="0" borderId="25" xfId="0" applyFont="1" applyBorder="1" applyAlignment="1" applyProtection="1">
      <alignment horizontal="center" vertical="center"/>
      <protection hidden="1"/>
    </xf>
    <xf numFmtId="0" fontId="26" fillId="0" borderId="36" xfId="0" applyFont="1" applyBorder="1" applyAlignment="1" applyProtection="1">
      <alignment horizontal="center" vertical="center"/>
      <protection hidden="1"/>
    </xf>
    <xf numFmtId="0" fontId="26" fillId="0" borderId="15" xfId="0" applyFont="1" applyBorder="1" applyAlignment="1" applyProtection="1">
      <alignment horizontal="center" vertical="center"/>
      <protection hidden="1"/>
    </xf>
    <xf numFmtId="0" fontId="26" fillId="0" borderId="28" xfId="0" applyFont="1" applyBorder="1" applyAlignment="1" applyProtection="1">
      <alignment horizontal="center" vertical="center"/>
      <protection hidden="1"/>
    </xf>
    <xf numFmtId="0" fontId="26" fillId="0" borderId="53" xfId="0" applyFont="1" applyBorder="1" applyAlignment="1" applyProtection="1">
      <alignment horizontal="center" vertical="center"/>
      <protection hidden="1"/>
    </xf>
    <xf numFmtId="0" fontId="26" fillId="0" borderId="48" xfId="0" applyFont="1" applyBorder="1" applyAlignment="1" applyProtection="1">
      <alignment horizontal="center" vertical="center"/>
      <protection hidden="1"/>
    </xf>
    <xf numFmtId="0" fontId="26" fillId="0" borderId="25" xfId="0" applyFont="1" applyBorder="1" applyAlignment="1" applyProtection="1">
      <alignment horizontal="center" vertical="center"/>
      <protection hidden="1"/>
    </xf>
    <xf numFmtId="0" fontId="51" fillId="0" borderId="15" xfId="0" applyFont="1" applyBorder="1" applyAlignment="1" applyProtection="1">
      <alignment horizontal="left" vertical="center" shrinkToFit="1"/>
      <protection hidden="1"/>
    </xf>
    <xf numFmtId="0" fontId="35" fillId="0" borderId="60" xfId="0" applyFont="1" applyBorder="1" applyAlignment="1" applyProtection="1">
      <alignment horizontal="center" vertical="center" shrinkToFit="1"/>
      <protection hidden="1"/>
    </xf>
    <xf numFmtId="0" fontId="5" fillId="0" borderId="82" xfId="0" applyFont="1" applyBorder="1" applyAlignment="1" applyProtection="1">
      <alignment vertical="center"/>
      <protection hidden="1"/>
    </xf>
    <xf numFmtId="0" fontId="25" fillId="0" borderId="83" xfId="0" applyFont="1" applyBorder="1" applyAlignment="1" applyProtection="1">
      <alignment horizontal="center" vertical="center"/>
      <protection locked="0" hidden="1"/>
    </xf>
    <xf numFmtId="0" fontId="25" fillId="0" borderId="84" xfId="0" applyFont="1" applyBorder="1" applyAlignment="1" applyProtection="1">
      <alignment horizontal="center" vertical="center"/>
      <protection locked="0" hidden="1"/>
    </xf>
    <xf numFmtId="0" fontId="51" fillId="0" borderId="53" xfId="0" applyFont="1" applyBorder="1" applyAlignment="1" applyProtection="1">
      <alignment horizontal="left" vertical="center" shrinkToFit="1"/>
      <protection hidden="1"/>
    </xf>
    <xf numFmtId="0" fontId="51" fillId="0" borderId="46" xfId="0" applyFont="1" applyBorder="1" applyAlignment="1" applyProtection="1">
      <alignment horizontal="left" vertical="center" shrinkToFit="1"/>
      <protection hidden="1"/>
    </xf>
    <xf numFmtId="0" fontId="50" fillId="0" borderId="46" xfId="0" applyFont="1" applyBorder="1" applyAlignment="1" applyProtection="1">
      <alignment horizontal="left" vertical="center" indent="1" shrinkToFit="1"/>
      <protection hidden="1"/>
    </xf>
    <xf numFmtId="0" fontId="15" fillId="0" borderId="40" xfId="0" applyFont="1" applyBorder="1" applyAlignment="1" applyProtection="1">
      <alignment horizontal="center" vertical="center"/>
      <protection hidden="1"/>
    </xf>
    <xf numFmtId="0" fontId="25" fillId="0" borderId="6" xfId="0" applyFont="1" applyBorder="1" applyAlignment="1" applyProtection="1">
      <alignment horizontal="center" vertical="center"/>
      <protection hidden="1"/>
    </xf>
    <xf numFmtId="0" fontId="26" fillId="0" borderId="6" xfId="0" applyFont="1" applyBorder="1" applyAlignment="1" applyProtection="1">
      <alignment horizontal="center" vertical="center"/>
      <protection hidden="1"/>
    </xf>
    <xf numFmtId="0" fontId="26" fillId="0" borderId="46" xfId="0" applyFont="1" applyBorder="1" applyAlignment="1" applyProtection="1">
      <alignment horizontal="center" vertical="center"/>
      <protection hidden="1"/>
    </xf>
    <xf numFmtId="0" fontId="100" fillId="0" borderId="69" xfId="0" applyFont="1" applyBorder="1"/>
    <xf numFmtId="0" fontId="8" fillId="0" borderId="0" xfId="0" applyFont="1" applyBorder="1" applyAlignment="1" applyProtection="1">
      <alignment horizontal="center" vertical="center" shrinkToFit="1"/>
      <protection hidden="1"/>
    </xf>
    <xf numFmtId="0" fontId="58" fillId="0" borderId="0" xfId="0" applyFont="1" applyBorder="1" applyAlignment="1" applyProtection="1">
      <alignment horizontal="center" vertical="center"/>
      <protection hidden="1"/>
    </xf>
    <xf numFmtId="0" fontId="25" fillId="0" borderId="61" xfId="0" applyFont="1" applyBorder="1" applyAlignment="1" applyProtection="1">
      <alignment horizontal="center" vertical="center"/>
      <protection hidden="1"/>
    </xf>
    <xf numFmtId="2" fontId="5" fillId="0" borderId="85" xfId="0" applyNumberFormat="1" applyFont="1" applyBorder="1" applyAlignment="1" applyProtection="1">
      <alignment horizontal="center" vertical="center"/>
      <protection hidden="1"/>
    </xf>
    <xf numFmtId="0" fontId="103" fillId="0" borderId="0" xfId="0" applyFont="1" applyBorder="1"/>
    <xf numFmtId="0" fontId="103" fillId="15" borderId="0" xfId="0" applyFont="1" applyFill="1" applyBorder="1" applyAlignment="1">
      <alignment horizontal="center" vertical="center"/>
    </xf>
    <xf numFmtId="0" fontId="103" fillId="0" borderId="0" xfId="0" applyFont="1" applyBorder="1" applyAlignment="1">
      <alignment horizontal="center" vertical="center"/>
    </xf>
    <xf numFmtId="0" fontId="104" fillId="0" borderId="0" xfId="0" applyFont="1" applyBorder="1" applyAlignment="1"/>
    <xf numFmtId="0" fontId="104" fillId="0" borderId="26" xfId="0" applyFont="1" applyBorder="1" applyAlignment="1"/>
    <xf numFmtId="0" fontId="105" fillId="0" borderId="0" xfId="0" applyFont="1" applyBorder="1"/>
    <xf numFmtId="0" fontId="0" fillId="0" borderId="69" xfId="0" applyBorder="1"/>
    <xf numFmtId="0" fontId="0" fillId="0" borderId="23" xfId="0" applyBorder="1"/>
    <xf numFmtId="0" fontId="105" fillId="0" borderId="7" xfId="0" applyFont="1" applyBorder="1"/>
    <xf numFmtId="0" fontId="107" fillId="0" borderId="7" xfId="0" applyFont="1" applyBorder="1" applyAlignment="1"/>
    <xf numFmtId="0" fontId="107" fillId="0" borderId="24" xfId="0" applyFont="1" applyBorder="1" applyAlignment="1"/>
    <xf numFmtId="0" fontId="57" fillId="6" borderId="0" xfId="0" applyFont="1" applyFill="1" applyAlignment="1" applyProtection="1">
      <alignment vertical="center"/>
    </xf>
    <xf numFmtId="0" fontId="54" fillId="6" borderId="0" xfId="0" applyFont="1" applyFill="1" applyAlignment="1" applyProtection="1">
      <alignment horizontal="center" vertical="center"/>
    </xf>
    <xf numFmtId="0" fontId="54" fillId="6" borderId="0" xfId="0" applyFont="1" applyFill="1" applyProtection="1"/>
    <xf numFmtId="0" fontId="22" fillId="0" borderId="10" xfId="0" applyFont="1" applyBorder="1" applyAlignment="1" applyProtection="1">
      <alignment horizontal="center" vertical="center"/>
      <protection hidden="1"/>
    </xf>
    <xf numFmtId="0" fontId="25" fillId="0" borderId="83" xfId="0" applyFont="1" applyBorder="1" applyAlignment="1" applyProtection="1">
      <alignment horizontal="center" vertical="center"/>
      <protection hidden="1"/>
    </xf>
    <xf numFmtId="0" fontId="25" fillId="0" borderId="3" xfId="0" applyFont="1" applyBorder="1" applyAlignment="1" applyProtection="1">
      <alignment horizontal="center" vertical="center"/>
      <protection hidden="1"/>
    </xf>
    <xf numFmtId="0" fontId="25" fillId="0" borderId="59" xfId="0" applyFont="1" applyBorder="1" applyAlignment="1" applyProtection="1">
      <alignment horizontal="center" vertical="center"/>
      <protection hidden="1"/>
    </xf>
    <xf numFmtId="0" fontId="25" fillId="0" borderId="42" xfId="0" applyFont="1" applyBorder="1" applyAlignment="1" applyProtection="1">
      <alignment horizontal="center" vertical="center"/>
      <protection hidden="1"/>
    </xf>
    <xf numFmtId="0" fontId="57" fillId="0" borderId="0" xfId="0" applyFont="1" applyAlignment="1" applyProtection="1">
      <alignment horizontal="right" vertical="center"/>
    </xf>
    <xf numFmtId="0" fontId="54" fillId="3" borderId="0" xfId="0" applyFont="1" applyFill="1" applyAlignment="1" applyProtection="1">
      <alignment horizontal="center" vertical="center"/>
      <protection locked="0"/>
    </xf>
    <xf numFmtId="0" fontId="108" fillId="0" borderId="0" xfId="0" applyFont="1" applyAlignment="1" applyProtection="1">
      <alignment horizontal="left" vertical="center"/>
    </xf>
    <xf numFmtId="0" fontId="54" fillId="4" borderId="73" xfId="0" applyFont="1" applyFill="1" applyBorder="1" applyAlignment="1" applyProtection="1">
      <alignment horizontal="center" vertical="center"/>
    </xf>
    <xf numFmtId="0" fontId="104" fillId="0" borderId="0" xfId="0" applyFont="1" applyBorder="1" applyAlignment="1">
      <alignment vertical="center"/>
    </xf>
    <xf numFmtId="0" fontId="104" fillId="0" borderId="26" xfId="0" applyFont="1" applyBorder="1" applyAlignment="1">
      <alignment vertical="center"/>
    </xf>
    <xf numFmtId="0" fontId="51" fillId="0" borderId="12" xfId="0" applyFont="1" applyBorder="1" applyProtection="1">
      <protection hidden="1"/>
    </xf>
    <xf numFmtId="0" fontId="51" fillId="0" borderId="13" xfId="0" applyFont="1" applyBorder="1" applyProtection="1">
      <protection hidden="1"/>
    </xf>
    <xf numFmtId="0" fontId="51" fillId="0" borderId="14" xfId="0" applyFont="1" applyBorder="1" applyProtection="1">
      <protection hidden="1"/>
    </xf>
    <xf numFmtId="0" fontId="51" fillId="0" borderId="0" xfId="0" applyFont="1" applyProtection="1">
      <protection hidden="1"/>
    </xf>
    <xf numFmtId="0" fontId="51" fillId="0" borderId="69" xfId="0" applyFont="1" applyBorder="1" applyProtection="1">
      <protection hidden="1"/>
    </xf>
    <xf numFmtId="0" fontId="51" fillId="16" borderId="13" xfId="0" applyFont="1" applyFill="1" applyBorder="1" applyAlignment="1" applyProtection="1">
      <protection hidden="1"/>
    </xf>
    <xf numFmtId="0" fontId="51" fillId="16" borderId="13" xfId="0" applyFont="1" applyFill="1" applyBorder="1" applyProtection="1">
      <protection hidden="1"/>
    </xf>
    <xf numFmtId="0" fontId="51" fillId="0" borderId="26" xfId="0" applyFont="1" applyBorder="1" applyProtection="1">
      <protection hidden="1"/>
    </xf>
    <xf numFmtId="0" fontId="51" fillId="0" borderId="69" xfId="0" applyFont="1" applyBorder="1" applyAlignment="1" applyProtection="1">
      <alignment vertical="center"/>
      <protection hidden="1"/>
    </xf>
    <xf numFmtId="0" fontId="51" fillId="0" borderId="26" xfId="0" applyFont="1" applyBorder="1" applyAlignment="1" applyProtection="1">
      <alignment vertical="center"/>
      <protection hidden="1"/>
    </xf>
    <xf numFmtId="0" fontId="51" fillId="0" borderId="0" xfId="0" applyFont="1" applyAlignment="1" applyProtection="1">
      <alignment vertical="center"/>
      <protection hidden="1"/>
    </xf>
    <xf numFmtId="0" fontId="57" fillId="0" borderId="69" xfId="0" applyFont="1" applyBorder="1" applyAlignment="1" applyProtection="1">
      <alignment horizontal="left" vertical="center"/>
      <protection hidden="1"/>
    </xf>
    <xf numFmtId="0" fontId="57" fillId="0" borderId="26" xfId="0" applyFont="1" applyBorder="1" applyAlignment="1" applyProtection="1">
      <alignment horizontal="left" vertical="center"/>
      <protection hidden="1"/>
    </xf>
    <xf numFmtId="0" fontId="57" fillId="0" borderId="0" xfId="0" applyFont="1" applyAlignment="1" applyProtection="1">
      <alignment horizontal="left" vertical="center"/>
      <protection hidden="1"/>
    </xf>
    <xf numFmtId="0" fontId="51" fillId="19" borderId="69" xfId="0" applyFont="1" applyFill="1" applyBorder="1" applyProtection="1">
      <protection hidden="1"/>
    </xf>
    <xf numFmtId="0" fontId="51" fillId="19" borderId="0" xfId="0" applyFont="1" applyFill="1" applyBorder="1" applyProtection="1">
      <protection hidden="1"/>
    </xf>
    <xf numFmtId="0" fontId="51" fillId="19" borderId="26" xfId="0" applyFont="1" applyFill="1" applyBorder="1" applyProtection="1">
      <protection hidden="1"/>
    </xf>
    <xf numFmtId="0" fontId="51" fillId="16" borderId="69" xfId="0" applyFont="1" applyFill="1" applyBorder="1" applyProtection="1">
      <protection hidden="1"/>
    </xf>
    <xf numFmtId="0" fontId="51" fillId="16" borderId="0" xfId="0" applyFont="1" applyFill="1" applyBorder="1" applyProtection="1">
      <protection hidden="1"/>
    </xf>
    <xf numFmtId="0" fontId="51" fillId="16" borderId="26" xfId="0" applyFont="1" applyFill="1" applyBorder="1" applyProtection="1">
      <protection hidden="1"/>
    </xf>
    <xf numFmtId="0" fontId="112" fillId="0" borderId="69" xfId="0" applyFont="1" applyBorder="1" applyAlignment="1" applyProtection="1">
      <alignment vertical="center"/>
      <protection hidden="1"/>
    </xf>
    <xf numFmtId="0" fontId="77" fillId="16" borderId="69" xfId="0" applyFont="1" applyFill="1" applyBorder="1" applyAlignment="1" applyProtection="1">
      <alignment horizontal="right" vertical="center"/>
      <protection hidden="1"/>
    </xf>
    <xf numFmtId="0" fontId="77" fillId="16" borderId="7" xfId="0" applyFont="1" applyFill="1" applyBorder="1" applyAlignment="1" applyProtection="1">
      <alignment horizontal="center" vertical="center"/>
      <protection hidden="1"/>
    </xf>
    <xf numFmtId="0" fontId="77" fillId="16" borderId="0" xfId="0" applyFont="1" applyFill="1" applyBorder="1" applyAlignment="1" applyProtection="1">
      <alignment horizontal="right" vertical="center"/>
      <protection hidden="1"/>
    </xf>
    <xf numFmtId="0" fontId="112" fillId="16" borderId="7" xfId="0" applyFont="1" applyFill="1" applyBorder="1" applyAlignment="1" applyProtection="1">
      <alignment horizontal="left" vertical="center" indent="1"/>
      <protection hidden="1"/>
    </xf>
    <xf numFmtId="0" fontId="112" fillId="16" borderId="0" xfId="0" applyFont="1" applyFill="1" applyBorder="1" applyAlignment="1" applyProtection="1">
      <alignment horizontal="left" vertical="center"/>
      <protection hidden="1"/>
    </xf>
    <xf numFmtId="0" fontId="77" fillId="16" borderId="0" xfId="0" applyFont="1" applyFill="1" applyBorder="1" applyAlignment="1" applyProtection="1">
      <alignment vertical="center"/>
      <protection hidden="1"/>
    </xf>
    <xf numFmtId="0" fontId="112" fillId="5" borderId="24" xfId="0" applyFont="1" applyFill="1" applyBorder="1" applyAlignment="1" applyProtection="1">
      <alignment horizontal="center" vertical="center"/>
      <protection locked="0" hidden="1"/>
    </xf>
    <xf numFmtId="0" fontId="112" fillId="0" borderId="26" xfId="0" applyFont="1" applyBorder="1" applyAlignment="1" applyProtection="1">
      <alignment vertical="center"/>
      <protection hidden="1"/>
    </xf>
    <xf numFmtId="0" fontId="112" fillId="0" borderId="0" xfId="0" applyFont="1" applyAlignment="1" applyProtection="1">
      <alignment vertical="center"/>
      <protection hidden="1"/>
    </xf>
    <xf numFmtId="0" fontId="77" fillId="0" borderId="69" xfId="0" applyFont="1" applyBorder="1" applyAlignment="1" applyProtection="1">
      <alignment horizontal="center" vertical="center"/>
      <protection hidden="1"/>
    </xf>
    <xf numFmtId="0" fontId="77" fillId="16" borderId="22" xfId="0" applyFont="1" applyFill="1" applyBorder="1" applyAlignment="1" applyProtection="1">
      <alignment horizontal="center" vertical="center"/>
      <protection hidden="1"/>
    </xf>
    <xf numFmtId="0" fontId="77" fillId="16" borderId="21" xfId="0" applyFont="1" applyFill="1" applyBorder="1" applyAlignment="1" applyProtection="1">
      <alignment horizontal="center" vertical="center"/>
      <protection hidden="1"/>
    </xf>
    <xf numFmtId="0" fontId="77" fillId="0" borderId="26" xfId="0" applyFont="1" applyBorder="1" applyAlignment="1" applyProtection="1">
      <alignment horizontal="center" vertical="center"/>
      <protection hidden="1"/>
    </xf>
    <xf numFmtId="0" fontId="77" fillId="0" borderId="0" xfId="0" applyFont="1" applyAlignment="1" applyProtection="1">
      <alignment horizontal="center" vertical="center"/>
      <protection hidden="1"/>
    </xf>
    <xf numFmtId="0" fontId="57" fillId="0" borderId="69" xfId="0" applyFont="1" applyBorder="1" applyAlignment="1" applyProtection="1">
      <alignment horizontal="center" vertical="center"/>
      <protection hidden="1"/>
    </xf>
    <xf numFmtId="0" fontId="57" fillId="16" borderId="86" xfId="0" applyFont="1" applyFill="1" applyBorder="1" applyAlignment="1" applyProtection="1">
      <alignment horizontal="center" vertical="center"/>
      <protection hidden="1"/>
    </xf>
    <xf numFmtId="0" fontId="57" fillId="16" borderId="71" xfId="0" applyFont="1" applyFill="1" applyBorder="1" applyAlignment="1" applyProtection="1">
      <alignment horizontal="left" vertical="center" indent="2"/>
      <protection hidden="1"/>
    </xf>
    <xf numFmtId="0" fontId="57" fillId="0" borderId="26" xfId="0" applyFont="1" applyBorder="1" applyAlignment="1" applyProtection="1">
      <alignment horizontal="center" vertical="center"/>
      <protection hidden="1"/>
    </xf>
    <xf numFmtId="0" fontId="57" fillId="0" borderId="0" xfId="0" applyFont="1" applyAlignment="1" applyProtection="1">
      <alignment horizontal="center" vertical="center"/>
      <protection hidden="1"/>
    </xf>
    <xf numFmtId="0" fontId="57" fillId="16" borderId="40" xfId="0" applyFont="1" applyFill="1" applyBorder="1" applyAlignment="1" applyProtection="1">
      <alignment horizontal="center" vertical="center"/>
      <protection hidden="1"/>
    </xf>
    <xf numFmtId="0" fontId="57" fillId="16" borderId="4" xfId="0" applyFont="1" applyFill="1" applyBorder="1" applyAlignment="1" applyProtection="1">
      <alignment horizontal="left" vertical="center" indent="2"/>
      <protection hidden="1"/>
    </xf>
    <xf numFmtId="0" fontId="57" fillId="16" borderId="57" xfId="0" applyFont="1" applyFill="1" applyBorder="1" applyAlignment="1" applyProtection="1">
      <alignment horizontal="center" vertical="center"/>
      <protection hidden="1"/>
    </xf>
    <xf numFmtId="0" fontId="57" fillId="16" borderId="85" xfId="0" applyFont="1" applyFill="1" applyBorder="1" applyAlignment="1" applyProtection="1">
      <alignment horizontal="left" vertical="center" indent="2"/>
      <protection hidden="1"/>
    </xf>
    <xf numFmtId="0" fontId="51" fillId="0" borderId="69" xfId="0" applyFont="1" applyBorder="1" applyAlignment="1" applyProtection="1">
      <alignment horizontal="center" vertical="center"/>
      <protection hidden="1"/>
    </xf>
    <xf numFmtId="0" fontId="51" fillId="16" borderId="69" xfId="0" applyFont="1" applyFill="1" applyBorder="1" applyAlignment="1" applyProtection="1">
      <alignment horizontal="center" vertical="center"/>
      <protection hidden="1"/>
    </xf>
    <xf numFmtId="0" fontId="51" fillId="16" borderId="0" xfId="0" applyFont="1" applyFill="1" applyBorder="1" applyAlignment="1" applyProtection="1">
      <alignment horizontal="center" vertical="center"/>
      <protection hidden="1"/>
    </xf>
    <xf numFmtId="0" fontId="51" fillId="16" borderId="26" xfId="0" applyFont="1" applyFill="1" applyBorder="1" applyAlignment="1" applyProtection="1">
      <alignment horizontal="center" vertical="center"/>
      <protection hidden="1"/>
    </xf>
    <xf numFmtId="0" fontId="51" fillId="0" borderId="26" xfId="0" applyFont="1" applyBorder="1" applyAlignment="1" applyProtection="1">
      <alignment horizontal="center" vertical="center"/>
      <protection hidden="1"/>
    </xf>
    <xf numFmtId="0" fontId="51" fillId="0" borderId="0" xfId="0" applyFont="1" applyAlignment="1" applyProtection="1">
      <alignment horizontal="center" vertical="center"/>
      <protection hidden="1"/>
    </xf>
    <xf numFmtId="0" fontId="111" fillId="20" borderId="69" xfId="0" applyFont="1" applyFill="1" applyBorder="1" applyAlignment="1" applyProtection="1">
      <alignment horizontal="center" vertical="center"/>
      <protection hidden="1"/>
    </xf>
    <xf numFmtId="0" fontId="111" fillId="20" borderId="0" xfId="0" applyFont="1" applyFill="1" applyBorder="1" applyAlignment="1" applyProtection="1">
      <alignment horizontal="center" vertical="center"/>
      <protection hidden="1"/>
    </xf>
    <xf numFmtId="0" fontId="112" fillId="20" borderId="0" xfId="0" applyFont="1" applyFill="1" applyBorder="1" applyAlignment="1" applyProtection="1">
      <alignment horizontal="center" vertical="center"/>
      <protection hidden="1"/>
    </xf>
    <xf numFmtId="0" fontId="57" fillId="20" borderId="0" xfId="0" applyFont="1" applyFill="1" applyBorder="1" applyAlignment="1" applyProtection="1">
      <alignment horizontal="center" vertical="center"/>
      <protection hidden="1"/>
    </xf>
    <xf numFmtId="0" fontId="57" fillId="20" borderId="26" xfId="0" applyFont="1" applyFill="1" applyBorder="1" applyAlignment="1" applyProtection="1">
      <alignment horizontal="center" vertical="center"/>
      <protection hidden="1"/>
    </xf>
    <xf numFmtId="0" fontId="57" fillId="0" borderId="69" xfId="0" applyFont="1" applyBorder="1" applyAlignment="1" applyProtection="1">
      <alignment vertical="center"/>
      <protection hidden="1"/>
    </xf>
    <xf numFmtId="0" fontId="57" fillId="16" borderId="0" xfId="0" applyFont="1" applyFill="1" applyBorder="1" applyAlignment="1" applyProtection="1">
      <alignment vertical="center"/>
      <protection hidden="1"/>
    </xf>
    <xf numFmtId="0" fontId="57" fillId="16" borderId="26" xfId="0" applyFont="1" applyFill="1" applyBorder="1" applyAlignment="1" applyProtection="1">
      <alignment vertical="center"/>
      <protection hidden="1"/>
    </xf>
    <xf numFmtId="0" fontId="57" fillId="0" borderId="26" xfId="0" applyFont="1" applyBorder="1" applyAlignment="1" applyProtection="1">
      <alignment vertical="center"/>
      <protection hidden="1"/>
    </xf>
    <xf numFmtId="0" fontId="57" fillId="0" borderId="0" xfId="0" applyFont="1" applyAlignment="1" applyProtection="1">
      <alignment vertical="center"/>
      <protection hidden="1"/>
    </xf>
    <xf numFmtId="0" fontId="57" fillId="0" borderId="69" xfId="0" applyFont="1" applyBorder="1" applyProtection="1">
      <protection hidden="1"/>
    </xf>
    <xf numFmtId="0" fontId="57" fillId="16" borderId="69" xfId="0" applyFont="1" applyFill="1" applyBorder="1" applyProtection="1">
      <protection hidden="1"/>
    </xf>
    <xf numFmtId="0" fontId="57" fillId="16" borderId="0" xfId="0" applyFont="1" applyFill="1" applyBorder="1" applyProtection="1">
      <protection hidden="1"/>
    </xf>
    <xf numFmtId="0" fontId="57" fillId="16" borderId="26" xfId="0" applyFont="1" applyFill="1" applyBorder="1" applyProtection="1">
      <protection hidden="1"/>
    </xf>
    <xf numFmtId="0" fontId="57" fillId="0" borderId="26" xfId="0" applyFont="1" applyBorder="1" applyProtection="1">
      <protection hidden="1"/>
    </xf>
    <xf numFmtId="0" fontId="57" fillId="0" borderId="0" xfId="0" applyFont="1" applyProtection="1">
      <protection hidden="1"/>
    </xf>
    <xf numFmtId="0" fontId="57" fillId="16" borderId="23" xfId="0" applyFont="1" applyFill="1" applyBorder="1" applyProtection="1">
      <protection hidden="1"/>
    </xf>
    <xf numFmtId="0" fontId="57" fillId="16" borderId="7" xfId="0" applyFont="1" applyFill="1" applyBorder="1" applyProtection="1">
      <protection hidden="1"/>
    </xf>
    <xf numFmtId="0" fontId="51" fillId="0" borderId="23" xfId="0" applyFont="1" applyBorder="1" applyProtection="1">
      <protection hidden="1"/>
    </xf>
    <xf numFmtId="0" fontId="51" fillId="0" borderId="7" xfId="0" applyFont="1" applyBorder="1" applyProtection="1">
      <protection hidden="1"/>
    </xf>
    <xf numFmtId="0" fontId="51" fillId="0" borderId="24" xfId="0" applyFont="1" applyBorder="1" applyProtection="1">
      <protection hidden="1"/>
    </xf>
    <xf numFmtId="0" fontId="0" fillId="0" borderId="0" xfId="0" applyBorder="1" applyProtection="1">
      <protection hidden="1"/>
    </xf>
    <xf numFmtId="0" fontId="113" fillId="0" borderId="0" xfId="0" applyFont="1" applyBorder="1" applyAlignment="1" applyProtection="1">
      <alignment horizontal="center" vertical="center"/>
      <protection hidden="1"/>
    </xf>
    <xf numFmtId="0" fontId="115" fillId="0" borderId="0" xfId="0" applyFont="1" applyBorder="1" applyAlignment="1" applyProtection="1">
      <alignment horizontal="center" vertical="center"/>
      <protection hidden="1"/>
    </xf>
    <xf numFmtId="0" fontId="116" fillId="0" borderId="0" xfId="0" applyFont="1" applyBorder="1" applyAlignment="1" applyProtection="1">
      <alignment horizontal="center" vertical="center"/>
      <protection hidden="1"/>
    </xf>
    <xf numFmtId="0" fontId="117" fillId="0" borderId="0" xfId="0" applyFont="1" applyBorder="1" applyAlignment="1" applyProtection="1">
      <alignment horizontal="center" vertical="center"/>
      <protection hidden="1"/>
    </xf>
    <xf numFmtId="0" fontId="82" fillId="0" borderId="0" xfId="0" applyFont="1" applyBorder="1" applyAlignment="1" applyProtection="1">
      <alignment horizontal="center" vertical="center"/>
      <protection hidden="1"/>
    </xf>
    <xf numFmtId="0" fontId="118" fillId="0" borderId="0" xfId="0" applyFont="1" applyBorder="1" applyAlignment="1" applyProtection="1">
      <alignment horizontal="center" vertical="center"/>
      <protection hidden="1"/>
    </xf>
    <xf numFmtId="0" fontId="119" fillId="0" borderId="0" xfId="0" applyFont="1" applyBorder="1" applyAlignment="1" applyProtection="1">
      <alignment horizontal="center" vertical="center"/>
      <protection hidden="1"/>
    </xf>
    <xf numFmtId="0" fontId="120" fillId="0" borderId="0" xfId="0" applyFont="1" applyBorder="1" applyAlignment="1" applyProtection="1">
      <alignment horizontal="center" vertical="center"/>
      <protection hidden="1"/>
    </xf>
    <xf numFmtId="0" fontId="122" fillId="0" borderId="0" xfId="0" applyFont="1" applyBorder="1" applyAlignment="1" applyProtection="1">
      <alignment horizontal="center" vertical="center"/>
      <protection hidden="1"/>
    </xf>
    <xf numFmtId="0" fontId="125" fillId="0" borderId="0" xfId="0" applyFont="1" applyBorder="1" applyAlignment="1" applyProtection="1">
      <alignment horizontal="left" vertical="center"/>
      <protection hidden="1"/>
    </xf>
    <xf numFmtId="0" fontId="126" fillId="0" borderId="0" xfId="0" applyFont="1" applyBorder="1" applyAlignment="1" applyProtection="1">
      <alignment horizontal="center" vertical="center"/>
      <protection hidden="1"/>
    </xf>
    <xf numFmtId="0" fontId="129" fillId="0" borderId="0" xfId="0" applyFont="1" applyBorder="1" applyProtection="1">
      <protection hidden="1"/>
    </xf>
    <xf numFmtId="0" fontId="129" fillId="0" borderId="0" xfId="0" applyFont="1"/>
    <xf numFmtId="0" fontId="130" fillId="0" borderId="0" xfId="0" applyFont="1" applyBorder="1" applyAlignment="1" applyProtection="1">
      <alignment horizontal="right" vertical="center"/>
      <protection hidden="1"/>
    </xf>
    <xf numFmtId="0" fontId="131" fillId="0" borderId="0" xfId="0" applyFont="1" applyBorder="1" applyAlignment="1" applyProtection="1">
      <alignment horizontal="left" vertical="center" indent="3" shrinkToFit="1"/>
      <protection hidden="1"/>
    </xf>
    <xf numFmtId="0" fontId="134" fillId="0" borderId="0" xfId="0" applyFont="1" applyAlignment="1">
      <alignment horizontal="center" vertical="center"/>
    </xf>
    <xf numFmtId="0" fontId="82" fillId="0" borderId="0" xfId="0" applyFont="1" applyAlignment="1">
      <alignment horizontal="center" vertical="center"/>
    </xf>
    <xf numFmtId="0" fontId="135" fillId="0" borderId="0" xfId="0" applyFont="1"/>
    <xf numFmtId="0" fontId="0" fillId="0" borderId="87" xfId="0" applyBorder="1" applyProtection="1">
      <protection hidden="1"/>
    </xf>
    <xf numFmtId="0" fontId="0" fillId="0" borderId="88" xfId="0" applyBorder="1" applyProtection="1">
      <protection hidden="1"/>
    </xf>
    <xf numFmtId="0" fontId="129" fillId="0" borderId="87" xfId="0" applyFont="1" applyBorder="1" applyProtection="1">
      <protection hidden="1"/>
    </xf>
    <xf numFmtId="0" fontId="129" fillId="0" borderId="88" xfId="0" applyFont="1" applyBorder="1" applyProtection="1">
      <protection hidden="1"/>
    </xf>
    <xf numFmtId="0" fontId="0" fillId="0" borderId="89" xfId="0" applyBorder="1" applyProtection="1">
      <protection hidden="1"/>
    </xf>
    <xf numFmtId="0" fontId="82" fillId="0" borderId="90" xfId="0" applyFont="1" applyBorder="1" applyAlignment="1" applyProtection="1">
      <alignment horizontal="center" vertical="center"/>
      <protection hidden="1"/>
    </xf>
    <xf numFmtId="0" fontId="0" fillId="0" borderId="90" xfId="0" applyBorder="1" applyProtection="1">
      <protection hidden="1"/>
    </xf>
    <xf numFmtId="0" fontId="0" fillId="0" borderId="91" xfId="0" applyBorder="1" applyProtection="1">
      <protection hidden="1"/>
    </xf>
    <xf numFmtId="0" fontId="104" fillId="5" borderId="0" xfId="0" applyFont="1" applyFill="1" applyBorder="1" applyAlignment="1">
      <alignment vertical="center"/>
    </xf>
    <xf numFmtId="0" fontId="104" fillId="5" borderId="26" xfId="0" applyFont="1" applyFill="1" applyBorder="1" applyAlignment="1">
      <alignment vertical="center"/>
    </xf>
    <xf numFmtId="0" fontId="84" fillId="9" borderId="21" xfId="0" applyFont="1" applyFill="1" applyBorder="1" applyAlignment="1" applyProtection="1">
      <alignment horizontal="center" vertical="center" wrapText="1"/>
    </xf>
    <xf numFmtId="0" fontId="54" fillId="7" borderId="33" xfId="0" applyFont="1" applyFill="1" applyBorder="1" applyAlignment="1" applyProtection="1">
      <alignment horizontal="center"/>
      <protection locked="0"/>
    </xf>
    <xf numFmtId="0" fontId="37" fillId="0" borderId="0" xfId="0" applyFont="1" applyFill="1" applyBorder="1" applyAlignment="1">
      <alignment horizontal="center" vertical="center"/>
    </xf>
    <xf numFmtId="0" fontId="36" fillId="0" borderId="0" xfId="0" applyFont="1" applyFill="1" applyBorder="1" applyAlignment="1">
      <alignment horizontal="center" vertical="center"/>
    </xf>
    <xf numFmtId="2" fontId="5" fillId="0" borderId="72" xfId="0" applyNumberFormat="1" applyFont="1" applyBorder="1" applyAlignment="1" applyProtection="1">
      <alignment horizontal="center" vertical="center"/>
      <protection hidden="1"/>
    </xf>
    <xf numFmtId="2" fontId="5" fillId="0" borderId="71" xfId="0" applyNumberFormat="1" applyFont="1" applyBorder="1" applyAlignment="1" applyProtection="1">
      <alignment horizontal="center" vertical="center"/>
      <protection hidden="1"/>
    </xf>
    <xf numFmtId="2" fontId="5" fillId="0" borderId="7" xfId="0" applyNumberFormat="1" applyFont="1" applyBorder="1" applyAlignment="1" applyProtection="1">
      <alignment horizontal="center" vertical="center"/>
      <protection hidden="1"/>
    </xf>
    <xf numFmtId="2" fontId="5" fillId="0" borderId="0" xfId="0" applyNumberFormat="1" applyFont="1" applyBorder="1" applyAlignment="1" applyProtection="1">
      <alignment horizontal="center" vertical="center"/>
      <protection hidden="1"/>
    </xf>
    <xf numFmtId="2" fontId="5" fillId="0" borderId="4" xfId="0" applyNumberFormat="1" applyFont="1" applyBorder="1" applyAlignment="1" applyProtection="1">
      <alignment horizontal="center" vertical="center"/>
      <protection hidden="1"/>
    </xf>
    <xf numFmtId="0" fontId="27" fillId="0" borderId="28" xfId="0" applyFont="1" applyBorder="1" applyAlignment="1" applyProtection="1">
      <alignment horizontal="center" vertical="center" wrapText="1"/>
      <protection hidden="1"/>
    </xf>
    <xf numFmtId="0" fontId="27" fillId="0" borderId="46" xfId="0" applyFont="1" applyBorder="1" applyAlignment="1" applyProtection="1">
      <alignment horizontal="center" vertical="center" wrapText="1"/>
      <protection hidden="1"/>
    </xf>
    <xf numFmtId="0" fontId="27" fillId="0" borderId="53" xfId="0" applyFont="1" applyBorder="1" applyAlignment="1" applyProtection="1">
      <alignment horizontal="center" vertical="center" wrapText="1"/>
      <protection hidden="1"/>
    </xf>
    <xf numFmtId="0" fontId="96" fillId="0" borderId="0" xfId="0" applyFont="1" applyBorder="1" applyAlignment="1" applyProtection="1">
      <alignment vertical="center"/>
      <protection locked="0" hidden="1"/>
    </xf>
    <xf numFmtId="0" fontId="93" fillId="5" borderId="0" xfId="0" applyFont="1" applyFill="1" applyBorder="1" applyAlignment="1" applyProtection="1">
      <alignment vertical="center"/>
      <protection locked="0" hidden="1"/>
    </xf>
    <xf numFmtId="0" fontId="68" fillId="0" borderId="0" xfId="0" applyFont="1" applyBorder="1" applyAlignment="1">
      <alignment horizontal="center" vertical="center"/>
    </xf>
    <xf numFmtId="0" fontId="104" fillId="0" borderId="0" xfId="0" applyFont="1" applyBorder="1" applyAlignment="1">
      <alignment vertical="center"/>
    </xf>
    <xf numFmtId="0" fontId="104" fillId="0" borderId="26" xfId="0" applyFont="1" applyBorder="1" applyAlignment="1">
      <alignment vertical="center"/>
    </xf>
    <xf numFmtId="0" fontId="7" fillId="0" borderId="0" xfId="0" applyFont="1" applyBorder="1" applyAlignment="1" applyProtection="1">
      <alignment horizontal="center" vertical="center"/>
      <protection hidden="1"/>
    </xf>
    <xf numFmtId="0" fontId="36" fillId="0" borderId="0" xfId="0" applyFont="1" applyFill="1" applyBorder="1" applyAlignment="1">
      <alignment horizontal="center" vertical="center"/>
    </xf>
    <xf numFmtId="0" fontId="17" fillId="0" borderId="0" xfId="0" applyFont="1" applyAlignment="1" applyProtection="1">
      <alignment horizontal="center"/>
      <protection hidden="1"/>
    </xf>
    <xf numFmtId="0" fontId="49" fillId="3" borderId="6" xfId="0" applyFont="1" applyFill="1" applyBorder="1" applyAlignment="1" applyProtection="1">
      <alignment horizontal="center" vertical="center"/>
      <protection locked="0" hidden="1"/>
    </xf>
    <xf numFmtId="0" fontId="27" fillId="0" borderId="0" xfId="0" applyFont="1" applyAlignment="1" applyProtection="1">
      <alignment horizontal="center"/>
      <protection hidden="1"/>
    </xf>
    <xf numFmtId="0" fontId="57" fillId="16" borderId="4" xfId="0" applyFont="1" applyFill="1" applyBorder="1" applyAlignment="1" applyProtection="1">
      <alignment horizontal="left" vertical="center" indent="2"/>
      <protection hidden="1"/>
    </xf>
    <xf numFmtId="0" fontId="115" fillId="0" borderId="0" xfId="0" applyFont="1" applyBorder="1" applyAlignment="1" applyProtection="1">
      <alignment horizontal="center" vertical="center"/>
      <protection hidden="1"/>
    </xf>
    <xf numFmtId="0" fontId="3" fillId="0" borderId="0" xfId="0" applyFont="1" applyAlignment="1" applyProtection="1">
      <alignment horizontal="left" vertical="top"/>
      <protection hidden="1"/>
    </xf>
    <xf numFmtId="0" fontId="37" fillId="0" borderId="0" xfId="0" applyFont="1" applyFill="1" applyBorder="1" applyAlignment="1">
      <alignment horizontal="center" vertical="center"/>
    </xf>
    <xf numFmtId="0" fontId="77" fillId="16" borderId="26" xfId="0" applyFont="1" applyFill="1" applyBorder="1" applyAlignment="1" applyProtection="1">
      <alignment horizontal="center" vertical="center"/>
      <protection hidden="1"/>
    </xf>
    <xf numFmtId="0" fontId="138" fillId="0" borderId="30" xfId="0" applyFont="1" applyBorder="1" applyAlignment="1" applyProtection="1">
      <alignment horizontal="center" vertical="center"/>
      <protection locked="0" hidden="1"/>
    </xf>
    <xf numFmtId="0" fontId="63" fillId="6" borderId="32" xfId="0" applyFont="1" applyFill="1" applyBorder="1" applyAlignment="1" applyProtection="1">
      <alignment horizontal="center" vertical="center"/>
      <protection locked="0" hidden="1"/>
    </xf>
    <xf numFmtId="0" fontId="139" fillId="0" borderId="31" xfId="0" applyFont="1" applyBorder="1" applyAlignment="1" applyProtection="1">
      <alignment horizontal="center" vertical="center"/>
      <protection hidden="1"/>
    </xf>
    <xf numFmtId="0" fontId="138" fillId="0" borderId="44" xfId="0" applyFont="1" applyBorder="1" applyAlignment="1" applyProtection="1">
      <alignment horizontal="center" vertical="center"/>
      <protection locked="0" hidden="1"/>
    </xf>
    <xf numFmtId="0" fontId="63" fillId="6" borderId="45" xfId="0" applyFont="1" applyFill="1" applyBorder="1" applyAlignment="1" applyProtection="1">
      <alignment horizontal="center" vertical="center"/>
      <protection locked="0" hidden="1"/>
    </xf>
    <xf numFmtId="0" fontId="139" fillId="0" borderId="6" xfId="0" applyFont="1" applyBorder="1" applyAlignment="1" applyProtection="1">
      <alignment horizontal="center" vertical="center"/>
      <protection hidden="1"/>
    </xf>
    <xf numFmtId="0" fontId="138" fillId="0" borderId="47" xfId="0" applyFont="1" applyBorder="1" applyAlignment="1" applyProtection="1">
      <alignment horizontal="center" vertical="center"/>
      <protection locked="0" hidden="1"/>
    </xf>
    <xf numFmtId="0" fontId="63" fillId="6" borderId="81" xfId="0" applyFont="1" applyFill="1" applyBorder="1" applyAlignment="1" applyProtection="1">
      <alignment horizontal="center" vertical="center"/>
      <protection locked="0" hidden="1"/>
    </xf>
    <xf numFmtId="0" fontId="63" fillId="6" borderId="5" xfId="0" applyFont="1" applyFill="1" applyBorder="1" applyAlignment="1" applyProtection="1">
      <alignment horizontal="center" vertical="center"/>
      <protection locked="0" hidden="1"/>
    </xf>
    <xf numFmtId="0" fontId="63" fillId="6" borderId="2" xfId="0" applyFont="1" applyFill="1" applyBorder="1" applyAlignment="1" applyProtection="1">
      <alignment horizontal="center" vertical="center"/>
      <protection locked="0" hidden="1"/>
    </xf>
    <xf numFmtId="0" fontId="138" fillId="0" borderId="65" xfId="0" applyFont="1" applyBorder="1" applyAlignment="1" applyProtection="1">
      <alignment horizontal="center" vertical="center"/>
      <protection locked="0" hidden="1"/>
    </xf>
    <xf numFmtId="0" fontId="138" fillId="0" borderId="39" xfId="0" applyFont="1" applyBorder="1" applyAlignment="1" applyProtection="1">
      <alignment horizontal="center" vertical="center"/>
      <protection locked="0" hidden="1"/>
    </xf>
    <xf numFmtId="0" fontId="138" fillId="0" borderId="54" xfId="0" applyFont="1" applyBorder="1" applyAlignment="1" applyProtection="1">
      <alignment horizontal="center" vertical="center"/>
      <protection locked="0" hidden="1"/>
    </xf>
    <xf numFmtId="0" fontId="139" fillId="0" borderId="55" xfId="0" applyFont="1" applyBorder="1" applyAlignment="1" applyProtection="1">
      <alignment horizontal="center" vertical="center"/>
      <protection hidden="1"/>
    </xf>
    <xf numFmtId="0" fontId="26" fillId="0" borderId="34" xfId="0" applyFont="1" applyBorder="1" applyAlignment="1" applyProtection="1">
      <alignment horizontal="center" vertical="center"/>
      <protection hidden="1"/>
    </xf>
    <xf numFmtId="0" fontId="26" fillId="0" borderId="51" xfId="0" applyFont="1" applyBorder="1" applyAlignment="1" applyProtection="1">
      <alignment horizontal="center" vertical="center"/>
      <protection hidden="1"/>
    </xf>
    <xf numFmtId="0" fontId="26" fillId="0" borderId="49" xfId="0" applyFont="1" applyBorder="1" applyAlignment="1" applyProtection="1">
      <alignment horizontal="center" vertical="center"/>
      <protection hidden="1"/>
    </xf>
    <xf numFmtId="0" fontId="26" fillId="0" borderId="68" xfId="0" applyFont="1" applyBorder="1" applyAlignment="1" applyProtection="1">
      <alignment horizontal="center" vertical="center"/>
      <protection hidden="1"/>
    </xf>
    <xf numFmtId="0" fontId="26" fillId="0" borderId="41" xfId="0" applyFont="1" applyBorder="1" applyAlignment="1" applyProtection="1">
      <alignment horizontal="center" vertical="center"/>
      <protection hidden="1"/>
    </xf>
    <xf numFmtId="0" fontId="26" fillId="0" borderId="58" xfId="0" applyFont="1" applyBorder="1" applyAlignment="1" applyProtection="1">
      <alignment horizontal="center" vertical="center"/>
      <protection hidden="1"/>
    </xf>
    <xf numFmtId="0" fontId="24" fillId="0" borderId="27" xfId="0" applyFont="1" applyBorder="1" applyAlignment="1" applyProtection="1">
      <alignment horizontal="center" vertical="center"/>
      <protection hidden="1"/>
    </xf>
    <xf numFmtId="0" fontId="139" fillId="0" borderId="64" xfId="0" applyFont="1" applyBorder="1" applyAlignment="1" applyProtection="1">
      <alignment horizontal="center" vertical="center"/>
      <protection hidden="1"/>
    </xf>
    <xf numFmtId="0" fontId="139" fillId="0" borderId="61" xfId="0" applyFont="1" applyBorder="1" applyAlignment="1" applyProtection="1">
      <alignment horizontal="center" vertical="center"/>
      <protection hidden="1"/>
    </xf>
    <xf numFmtId="0" fontId="139" fillId="0" borderId="43" xfId="0" applyFont="1" applyBorder="1" applyAlignment="1" applyProtection="1">
      <alignment horizontal="center" vertical="center"/>
      <protection hidden="1"/>
    </xf>
    <xf numFmtId="0" fontId="140" fillId="0" borderId="12" xfId="0" applyFont="1" applyBorder="1" applyAlignment="1" applyProtection="1">
      <alignment horizontal="center" vertical="center" wrapText="1"/>
      <protection hidden="1"/>
    </xf>
    <xf numFmtId="0" fontId="4" fillId="0" borderId="0" xfId="0" applyFont="1" applyAlignment="1" applyProtection="1">
      <alignment horizontal="left" vertical="center"/>
      <protection hidden="1"/>
    </xf>
    <xf numFmtId="0" fontId="17" fillId="0" borderId="0" xfId="0" applyFont="1" applyBorder="1" applyAlignment="1" applyProtection="1">
      <alignment horizontal="center"/>
      <protection hidden="1"/>
    </xf>
    <xf numFmtId="0" fontId="65" fillId="0" borderId="0" xfId="0" applyFont="1" applyAlignment="1" applyProtection="1">
      <alignment vertical="center"/>
      <protection hidden="1"/>
    </xf>
    <xf numFmtId="0" fontId="27" fillId="0" borderId="0" xfId="0" applyFont="1" applyAlignment="1" applyProtection="1">
      <alignment vertical="center"/>
      <protection hidden="1"/>
    </xf>
    <xf numFmtId="0" fontId="28" fillId="0" borderId="0" xfId="0" applyFont="1" applyAlignment="1" applyProtection="1">
      <protection hidden="1"/>
    </xf>
    <xf numFmtId="0" fontId="141" fillId="0" borderId="0" xfId="0" applyFont="1" applyBorder="1" applyAlignment="1">
      <alignment vertical="center"/>
    </xf>
    <xf numFmtId="0" fontId="41" fillId="0" borderId="50" xfId="0" applyFont="1" applyFill="1" applyBorder="1" applyAlignment="1" applyProtection="1">
      <alignment horizontal="right" vertical="center"/>
      <protection hidden="1"/>
    </xf>
    <xf numFmtId="0" fontId="51" fillId="0" borderId="0" xfId="0" applyFont="1" applyAlignment="1" applyProtection="1">
      <alignment horizontal="right" vertical="center"/>
      <protection hidden="1"/>
    </xf>
    <xf numFmtId="0" fontId="77" fillId="16" borderId="69" xfId="0" applyFont="1" applyFill="1" applyBorder="1" applyAlignment="1" applyProtection="1">
      <alignment horizontal="left" vertical="center"/>
      <protection hidden="1"/>
    </xf>
    <xf numFmtId="0" fontId="77" fillId="16" borderId="0" xfId="0" applyFont="1" applyFill="1" applyBorder="1" applyAlignment="1" applyProtection="1">
      <alignment horizontal="left" vertical="center"/>
      <protection hidden="1"/>
    </xf>
    <xf numFmtId="0" fontId="103" fillId="18" borderId="7" xfId="0" applyFont="1" applyFill="1" applyBorder="1" applyAlignment="1" applyProtection="1">
      <alignment vertical="center"/>
      <protection hidden="1"/>
    </xf>
    <xf numFmtId="0" fontId="103" fillId="18" borderId="7" xfId="0" applyFont="1" applyFill="1" applyBorder="1" applyAlignment="1" applyProtection="1">
      <alignment horizontal="left" vertical="center"/>
      <protection hidden="1"/>
    </xf>
    <xf numFmtId="0" fontId="103" fillId="18" borderId="24" xfId="0" applyFont="1" applyFill="1" applyBorder="1" applyAlignment="1" applyProtection="1">
      <alignment vertical="center"/>
      <protection hidden="1"/>
    </xf>
    <xf numFmtId="0" fontId="4" fillId="0" borderId="0" xfId="0" applyFont="1" applyAlignment="1" applyProtection="1">
      <alignment horizontal="center" vertical="center"/>
      <protection locked="0" hidden="1"/>
    </xf>
    <xf numFmtId="0" fontId="132" fillId="0" borderId="0" xfId="0" applyFont="1" applyBorder="1" applyAlignment="1" applyProtection="1">
      <alignment horizontal="center" vertical="center"/>
      <protection hidden="1"/>
    </xf>
    <xf numFmtId="0" fontId="54" fillId="0" borderId="92" xfId="0" applyFont="1" applyBorder="1"/>
    <xf numFmtId="0" fontId="111" fillId="0" borderId="93" xfId="0" applyFont="1" applyBorder="1" applyAlignment="1">
      <alignment horizontal="center" vertical="center"/>
    </xf>
    <xf numFmtId="0" fontId="54" fillId="0" borderId="93" xfId="0" applyFont="1" applyBorder="1"/>
    <xf numFmtId="0" fontId="54" fillId="0" borderId="94" xfId="0" applyFont="1" applyBorder="1"/>
    <xf numFmtId="0" fontId="54" fillId="0" borderId="0" xfId="0" applyFont="1" applyAlignment="1"/>
    <xf numFmtId="0" fontId="134" fillId="0" borderId="0" xfId="0" applyFont="1" applyBorder="1" applyAlignment="1" applyProtection="1">
      <alignment horizontal="right" vertical="center"/>
      <protection hidden="1"/>
    </xf>
    <xf numFmtId="0" fontId="146" fillId="0" borderId="0" xfId="0" applyFont="1" applyBorder="1" applyAlignment="1" applyProtection="1">
      <alignment horizontal="center" vertical="center"/>
      <protection hidden="1"/>
    </xf>
    <xf numFmtId="0" fontId="114" fillId="0" borderId="0" xfId="0" applyFont="1" applyBorder="1" applyAlignment="1" applyProtection="1">
      <alignment vertical="center"/>
      <protection locked="0" hidden="1"/>
    </xf>
    <xf numFmtId="0" fontId="54" fillId="0" borderId="95" xfId="0" applyFont="1" applyBorder="1"/>
    <xf numFmtId="0" fontId="54" fillId="0" borderId="0" xfId="0" applyFont="1"/>
    <xf numFmtId="0" fontId="54" fillId="0" borderId="96" xfId="0" applyFont="1" applyBorder="1"/>
    <xf numFmtId="0" fontId="149" fillId="0" borderId="0" xfId="0" applyFont="1" applyAlignment="1">
      <alignment horizontal="center" vertical="center"/>
    </xf>
    <xf numFmtId="0" fontId="151" fillId="0" borderId="0" xfId="0" applyFont="1" applyBorder="1" applyAlignment="1" applyProtection="1">
      <alignment horizontal="center" vertical="center"/>
      <protection hidden="1"/>
    </xf>
    <xf numFmtId="0" fontId="136" fillId="0" borderId="0" xfId="0" applyFont="1" applyAlignment="1">
      <alignment vertical="center"/>
    </xf>
    <xf numFmtId="0" fontId="101" fillId="10" borderId="12" xfId="0" applyFont="1" applyFill="1" applyBorder="1" applyAlignment="1">
      <alignment horizontal="center" vertical="center"/>
    </xf>
    <xf numFmtId="0" fontId="101" fillId="10" borderId="13" xfId="0" applyFont="1" applyFill="1" applyBorder="1" applyAlignment="1">
      <alignment horizontal="center" vertical="center"/>
    </xf>
    <xf numFmtId="0" fontId="101" fillId="10" borderId="14" xfId="0" applyFont="1" applyFill="1" applyBorder="1" applyAlignment="1">
      <alignment horizontal="center" vertical="center"/>
    </xf>
    <xf numFmtId="0" fontId="101" fillId="10" borderId="23" xfId="0" applyFont="1" applyFill="1" applyBorder="1" applyAlignment="1">
      <alignment horizontal="center" vertical="center"/>
    </xf>
    <xf numFmtId="0" fontId="101" fillId="10" borderId="7" xfId="0" applyFont="1" applyFill="1" applyBorder="1" applyAlignment="1">
      <alignment horizontal="center" vertical="center"/>
    </xf>
    <xf numFmtId="0" fontId="101" fillId="10" borderId="24" xfId="0" applyFont="1" applyFill="1" applyBorder="1" applyAlignment="1">
      <alignment horizontal="center" vertical="center"/>
    </xf>
    <xf numFmtId="0" fontId="104" fillId="0" borderId="0" xfId="0" applyFont="1" applyBorder="1" applyAlignment="1">
      <alignment vertical="center"/>
    </xf>
    <xf numFmtId="0" fontId="104" fillId="0" borderId="26" xfId="0" applyFont="1" applyBorder="1" applyAlignment="1">
      <alignment vertical="center"/>
    </xf>
    <xf numFmtId="0" fontId="104" fillId="5" borderId="0" xfId="0" applyFont="1" applyFill="1" applyBorder="1" applyAlignment="1">
      <alignment vertical="top" wrapText="1"/>
    </xf>
    <xf numFmtId="0" fontId="104" fillId="5" borderId="26" xfId="0" applyFont="1" applyFill="1" applyBorder="1" applyAlignment="1">
      <alignment vertical="top" wrapText="1"/>
    </xf>
    <xf numFmtId="0" fontId="102" fillId="14" borderId="12" xfId="0" applyFont="1" applyFill="1" applyBorder="1" applyAlignment="1">
      <alignment horizontal="center" vertical="center"/>
    </xf>
    <xf numFmtId="0" fontId="102" fillId="14" borderId="13" xfId="0" applyFont="1" applyFill="1" applyBorder="1" applyAlignment="1">
      <alignment horizontal="center" vertical="center"/>
    </xf>
    <xf numFmtId="0" fontId="102" fillId="14" borderId="69" xfId="0" applyFont="1" applyFill="1" applyBorder="1" applyAlignment="1">
      <alignment horizontal="center" vertical="center"/>
    </xf>
    <xf numFmtId="0" fontId="102" fillId="14" borderId="0" xfId="0" applyFont="1" applyFill="1" applyBorder="1" applyAlignment="1">
      <alignment horizontal="center" vertical="center"/>
    </xf>
    <xf numFmtId="0" fontId="137" fillId="14" borderId="13" xfId="0" applyFont="1" applyFill="1" applyBorder="1" applyAlignment="1">
      <alignment horizontal="center" vertical="center"/>
    </xf>
    <xf numFmtId="0" fontId="92" fillId="14" borderId="13" xfId="0" applyFont="1" applyFill="1" applyBorder="1" applyAlignment="1">
      <alignment horizontal="center" vertical="center"/>
    </xf>
    <xf numFmtId="0" fontId="92" fillId="14" borderId="0" xfId="0" applyFont="1" applyFill="1" applyBorder="1" applyAlignment="1">
      <alignment horizontal="center" vertical="center"/>
    </xf>
    <xf numFmtId="0" fontId="99" fillId="14" borderId="14" xfId="0" applyFont="1" applyFill="1" applyBorder="1" applyAlignment="1">
      <alignment horizontal="center" vertical="center"/>
    </xf>
    <xf numFmtId="0" fontId="99" fillId="14" borderId="26" xfId="0" applyFont="1" applyFill="1" applyBorder="1" applyAlignment="1">
      <alignment horizontal="center" vertical="center"/>
    </xf>
    <xf numFmtId="0" fontId="104" fillId="21" borderId="0" xfId="0" applyFont="1" applyFill="1" applyBorder="1" applyAlignment="1">
      <alignment vertical="center"/>
    </xf>
    <xf numFmtId="0" fontId="104" fillId="21" borderId="26" xfId="0" applyFont="1" applyFill="1" applyBorder="1" applyAlignment="1">
      <alignment vertical="center"/>
    </xf>
    <xf numFmtId="0" fontId="142" fillId="5" borderId="69" xfId="0" applyFont="1" applyFill="1" applyBorder="1" applyAlignment="1">
      <alignment horizontal="center" vertical="center"/>
    </xf>
    <xf numFmtId="0" fontId="143" fillId="5" borderId="0" xfId="0" applyFont="1" applyFill="1" applyBorder="1" applyAlignment="1">
      <alignment horizontal="center" vertical="center"/>
    </xf>
    <xf numFmtId="0" fontId="92" fillId="12" borderId="7" xfId="0" applyFont="1" applyFill="1" applyBorder="1" applyAlignment="1" applyProtection="1">
      <alignment horizontal="center" vertical="center"/>
    </xf>
    <xf numFmtId="0" fontId="61" fillId="0" borderId="13" xfId="0" applyFont="1" applyBorder="1" applyAlignment="1" applyProtection="1">
      <alignment horizontal="left" vertical="top" wrapText="1"/>
    </xf>
    <xf numFmtId="0" fontId="62" fillId="0" borderId="13" xfId="0" applyFont="1" applyBorder="1" applyAlignment="1" applyProtection="1">
      <alignment horizontal="left" vertical="top" wrapText="1"/>
    </xf>
    <xf numFmtId="0" fontId="62" fillId="0" borderId="14" xfId="0" applyFont="1" applyBorder="1" applyAlignment="1" applyProtection="1">
      <alignment horizontal="left" vertical="top" wrapText="1"/>
    </xf>
    <xf numFmtId="0" fontId="63" fillId="4" borderId="7" xfId="0" applyFont="1" applyFill="1" applyBorder="1" applyAlignment="1" applyProtection="1">
      <alignment horizontal="center" vertical="top" wrapText="1"/>
    </xf>
    <xf numFmtId="0" fontId="79" fillId="5" borderId="21" xfId="0" applyFont="1" applyFill="1" applyBorder="1" applyAlignment="1" applyProtection="1">
      <alignment horizontal="center" vertical="center"/>
    </xf>
    <xf numFmtId="0" fontId="79" fillId="5" borderId="70" xfId="0" applyFont="1" applyFill="1" applyBorder="1" applyAlignment="1" applyProtection="1">
      <alignment horizontal="center" vertical="center"/>
    </xf>
    <xf numFmtId="0" fontId="57" fillId="0" borderId="0" xfId="0" applyFont="1" applyAlignment="1" applyProtection="1">
      <alignment horizontal="center" vertical="center"/>
    </xf>
    <xf numFmtId="0" fontId="51" fillId="4" borderId="74" xfId="0" applyFont="1" applyFill="1" applyBorder="1" applyAlignment="1" applyProtection="1">
      <alignment horizontal="center" vertical="center"/>
      <protection locked="0"/>
    </xf>
    <xf numFmtId="0" fontId="51" fillId="4" borderId="75" xfId="0" applyFont="1" applyFill="1" applyBorder="1" applyAlignment="1" applyProtection="1">
      <alignment horizontal="center" vertical="center"/>
      <protection locked="0"/>
    </xf>
    <xf numFmtId="0" fontId="51" fillId="4" borderId="76" xfId="0" applyFont="1" applyFill="1" applyBorder="1" applyAlignment="1" applyProtection="1">
      <alignment horizontal="center" vertical="center"/>
      <protection locked="0"/>
    </xf>
    <xf numFmtId="0" fontId="51" fillId="3" borderId="74" xfId="0" applyFont="1" applyFill="1" applyBorder="1" applyAlignment="1" applyProtection="1">
      <alignment horizontal="left" vertical="center"/>
      <protection locked="0"/>
    </xf>
    <xf numFmtId="0" fontId="51" fillId="3" borderId="75" xfId="0" applyFont="1" applyFill="1" applyBorder="1" applyAlignment="1" applyProtection="1">
      <alignment horizontal="left" vertical="center"/>
      <protection locked="0"/>
    </xf>
    <xf numFmtId="0" fontId="51" fillId="3" borderId="76" xfId="0" applyFont="1" applyFill="1" applyBorder="1" applyAlignment="1" applyProtection="1">
      <alignment horizontal="left" vertical="center"/>
      <protection locked="0"/>
    </xf>
    <xf numFmtId="0" fontId="109" fillId="6" borderId="0" xfId="1" applyFont="1" applyFill="1" applyAlignment="1" applyProtection="1">
      <alignment horizontal="center" vertical="center" wrapText="1"/>
    </xf>
    <xf numFmtId="0" fontId="88" fillId="0" borderId="0" xfId="0" applyFont="1" applyAlignment="1">
      <alignment horizontal="center" vertical="center"/>
    </xf>
    <xf numFmtId="0" fontId="54" fillId="4" borderId="74" xfId="0" applyFont="1" applyFill="1" applyBorder="1" applyAlignment="1" applyProtection="1">
      <alignment horizontal="center" vertical="center"/>
      <protection locked="0"/>
    </xf>
    <xf numFmtId="0" fontId="54" fillId="4" borderId="75" xfId="0" applyFont="1" applyFill="1" applyBorder="1" applyAlignment="1" applyProtection="1">
      <alignment horizontal="center" vertical="center"/>
      <protection locked="0"/>
    </xf>
    <xf numFmtId="0" fontId="54" fillId="4" borderId="76" xfId="0" applyFont="1" applyFill="1" applyBorder="1" applyAlignment="1" applyProtection="1">
      <alignment horizontal="center" vertical="center"/>
      <protection locked="0"/>
    </xf>
    <xf numFmtId="49" fontId="57" fillId="4" borderId="74" xfId="0" applyNumberFormat="1" applyFont="1" applyFill="1" applyBorder="1" applyAlignment="1" applyProtection="1">
      <alignment horizontal="center" vertical="center"/>
      <protection locked="0"/>
    </xf>
    <xf numFmtId="49" fontId="57" fillId="4" borderId="75" xfId="0" applyNumberFormat="1" applyFont="1" applyFill="1" applyBorder="1" applyAlignment="1" applyProtection="1">
      <alignment horizontal="center" vertical="center"/>
      <protection locked="0"/>
    </xf>
    <xf numFmtId="49" fontId="57" fillId="4" borderId="76" xfId="0" applyNumberFormat="1" applyFont="1" applyFill="1" applyBorder="1" applyAlignment="1" applyProtection="1">
      <alignment horizontal="center" vertical="center"/>
      <protection locked="0"/>
    </xf>
    <xf numFmtId="0" fontId="74" fillId="0" borderId="12" xfId="0" applyFont="1" applyBorder="1" applyAlignment="1" applyProtection="1">
      <alignment horizontal="center" vertical="center" wrapText="1"/>
    </xf>
    <xf numFmtId="0" fontId="74" fillId="0" borderId="13" xfId="0" applyFont="1" applyBorder="1" applyAlignment="1" applyProtection="1">
      <alignment horizontal="center" vertical="center" wrapText="1"/>
    </xf>
    <xf numFmtId="0" fontId="74" fillId="0" borderId="14" xfId="0" applyFont="1" applyBorder="1" applyAlignment="1" applyProtection="1">
      <alignment horizontal="center" vertical="center" wrapText="1"/>
    </xf>
    <xf numFmtId="0" fontId="74" fillId="0" borderId="23" xfId="0" applyFont="1" applyBorder="1" applyAlignment="1" applyProtection="1">
      <alignment horizontal="center" vertical="center" wrapText="1"/>
    </xf>
    <xf numFmtId="0" fontId="74" fillId="0" borderId="7" xfId="0" applyFont="1" applyBorder="1" applyAlignment="1" applyProtection="1">
      <alignment horizontal="center" vertical="center" wrapText="1"/>
    </xf>
    <xf numFmtId="0" fontId="74" fillId="0" borderId="24" xfId="0" applyFont="1" applyBorder="1" applyAlignment="1" applyProtection="1">
      <alignment horizontal="center" vertical="center" wrapText="1"/>
    </xf>
    <xf numFmtId="0" fontId="85" fillId="6" borderId="22" xfId="0" applyFont="1" applyFill="1" applyBorder="1" applyAlignment="1" applyProtection="1">
      <alignment horizontal="center" vertical="center"/>
    </xf>
    <xf numFmtId="0" fontId="85" fillId="6" borderId="21" xfId="0" applyFont="1" applyFill="1" applyBorder="1" applyAlignment="1" applyProtection="1">
      <alignment horizontal="center" vertical="center"/>
    </xf>
    <xf numFmtId="0" fontId="85" fillId="6" borderId="70" xfId="0" applyFont="1" applyFill="1" applyBorder="1" applyAlignment="1" applyProtection="1">
      <alignment horizontal="center" vertical="center"/>
    </xf>
    <xf numFmtId="0" fontId="54" fillId="0" borderId="0" xfId="0" applyFont="1" applyAlignment="1" applyProtection="1">
      <alignment horizontal="right" textRotation="90" wrapText="1"/>
    </xf>
    <xf numFmtId="0" fontId="57" fillId="0" borderId="0" xfId="0" applyFont="1" applyAlignment="1" applyProtection="1">
      <alignment vertical="center" wrapText="1"/>
    </xf>
    <xf numFmtId="0" fontId="57" fillId="0" borderId="0" xfId="0" applyFont="1" applyAlignment="1" applyProtection="1">
      <alignment horizontal="left" vertical="top" wrapText="1"/>
    </xf>
    <xf numFmtId="0" fontId="92" fillId="12" borderId="7" xfId="0" applyFont="1" applyFill="1" applyBorder="1" applyAlignment="1" applyProtection="1">
      <alignment horizontal="center"/>
    </xf>
    <xf numFmtId="0" fontId="3" fillId="0" borderId="0" xfId="0" applyFont="1" applyBorder="1" applyAlignment="1" applyProtection="1">
      <alignment horizontal="center" vertical="center" textRotation="90" wrapText="1"/>
      <protection locked="0" hidden="1"/>
    </xf>
    <xf numFmtId="0" fontId="3" fillId="0" borderId="8" xfId="0" applyFont="1" applyBorder="1" applyAlignment="1" applyProtection="1">
      <alignment horizontal="center" vertical="center" textRotation="90" wrapText="1"/>
      <protection hidden="1"/>
    </xf>
    <xf numFmtId="0" fontId="3" fillId="0" borderId="15" xfId="0" applyFont="1" applyBorder="1" applyAlignment="1" applyProtection="1">
      <alignment horizontal="center" vertical="center" textRotation="90" wrapText="1"/>
      <protection hidden="1"/>
    </xf>
    <xf numFmtId="0" fontId="3" fillId="0" borderId="25" xfId="0" applyFont="1" applyBorder="1" applyAlignment="1" applyProtection="1">
      <alignment horizontal="center" vertical="center" textRotation="90" wrapText="1"/>
      <protection hidden="1"/>
    </xf>
    <xf numFmtId="0" fontId="15" fillId="0" borderId="8" xfId="0" applyFont="1" applyBorder="1" applyAlignment="1" applyProtection="1">
      <alignment horizontal="center" vertical="center" textRotation="90" wrapText="1"/>
      <protection hidden="1"/>
    </xf>
    <xf numFmtId="0" fontId="15" fillId="0" borderId="15" xfId="0" applyFont="1" applyBorder="1" applyAlignment="1" applyProtection="1">
      <alignment horizontal="center" vertical="center" textRotation="90" wrapText="1"/>
      <protection hidden="1"/>
    </xf>
    <xf numFmtId="0" fontId="15" fillId="0" borderId="25" xfId="0" applyFont="1" applyBorder="1" applyAlignment="1" applyProtection="1">
      <alignment horizontal="center" vertical="center" textRotation="90" wrapText="1"/>
      <protection hidden="1"/>
    </xf>
    <xf numFmtId="0" fontId="3" fillId="0" borderId="9" xfId="0" applyFont="1" applyBorder="1" applyAlignment="1" applyProtection="1">
      <alignment horizontal="center" vertical="center"/>
      <protection hidden="1"/>
    </xf>
    <xf numFmtId="0" fontId="3" fillId="0" borderId="10" xfId="0" applyFont="1" applyBorder="1" applyAlignment="1" applyProtection="1">
      <alignment horizontal="center" vertical="center"/>
      <protection hidden="1"/>
    </xf>
    <xf numFmtId="0" fontId="3" fillId="0" borderId="11" xfId="0" applyFont="1" applyBorder="1" applyAlignment="1" applyProtection="1">
      <alignment horizontal="center" vertical="center"/>
      <protection hidden="1"/>
    </xf>
    <xf numFmtId="0" fontId="19" fillId="0" borderId="15" xfId="0" applyFont="1" applyBorder="1" applyAlignment="1" applyProtection="1">
      <alignment horizontal="center" vertical="center"/>
      <protection hidden="1"/>
    </xf>
    <xf numFmtId="0" fontId="16" fillId="0" borderId="20" xfId="0" applyFont="1" applyBorder="1" applyAlignment="1" applyProtection="1">
      <alignment horizontal="center" vertical="center"/>
      <protection hidden="1"/>
    </xf>
    <xf numFmtId="0" fontId="16" fillId="0" borderId="17" xfId="0" applyFont="1" applyBorder="1" applyAlignment="1" applyProtection="1">
      <alignment horizontal="center" vertical="center"/>
      <protection hidden="1"/>
    </xf>
    <xf numFmtId="0" fontId="16" fillId="0" borderId="18" xfId="0" applyFont="1" applyBorder="1" applyAlignment="1" applyProtection="1">
      <alignment horizontal="center" vertical="center"/>
      <protection hidden="1"/>
    </xf>
    <xf numFmtId="0" fontId="97" fillId="0" borderId="16" xfId="0" applyFont="1" applyBorder="1" applyAlignment="1" applyProtection="1">
      <alignment horizontal="center" vertical="center"/>
      <protection locked="0" hidden="1"/>
    </xf>
    <xf numFmtId="0" fontId="97" fillId="0" borderId="17" xfId="0" applyFont="1" applyBorder="1" applyAlignment="1" applyProtection="1">
      <alignment horizontal="center" vertical="center"/>
      <protection locked="0" hidden="1"/>
    </xf>
    <xf numFmtId="0" fontId="97" fillId="0" borderId="19" xfId="0" applyFont="1" applyBorder="1" applyAlignment="1" applyProtection="1">
      <alignment horizontal="center" vertical="center"/>
      <protection locked="0" hidden="1"/>
    </xf>
    <xf numFmtId="0" fontId="98" fillId="0" borderId="20" xfId="0" applyFont="1" applyBorder="1" applyAlignment="1" applyProtection="1">
      <alignment horizontal="center" vertical="center"/>
      <protection locked="0" hidden="1"/>
    </xf>
    <xf numFmtId="0" fontId="98" fillId="0" borderId="17" xfId="0" applyFont="1" applyBorder="1" applyAlignment="1" applyProtection="1">
      <alignment horizontal="center" vertical="center"/>
      <protection locked="0" hidden="1"/>
    </xf>
    <xf numFmtId="0" fontId="98" fillId="0" borderId="18" xfId="0" applyFont="1" applyBorder="1" applyAlignment="1" applyProtection="1">
      <alignment horizontal="center" vertical="center"/>
      <protection locked="0" hidden="1"/>
    </xf>
    <xf numFmtId="0" fontId="16" fillId="0" borderId="16" xfId="0" applyFont="1" applyBorder="1" applyAlignment="1" applyProtection="1">
      <alignment horizontal="center" vertical="center"/>
      <protection hidden="1"/>
    </xf>
    <xf numFmtId="0" fontId="16" fillId="0" borderId="19" xfId="0" applyFont="1" applyBorder="1" applyAlignment="1" applyProtection="1">
      <alignment horizontal="center" vertical="center"/>
      <protection hidden="1"/>
    </xf>
    <xf numFmtId="0" fontId="16" fillId="0" borderId="22" xfId="0" applyFont="1" applyBorder="1" applyAlignment="1" applyProtection="1">
      <alignment horizontal="center" vertical="center" wrapText="1"/>
      <protection hidden="1"/>
    </xf>
    <xf numFmtId="0" fontId="16" fillId="0" borderId="21" xfId="0" applyFont="1" applyBorder="1" applyAlignment="1" applyProtection="1">
      <alignment horizontal="center" vertical="center" wrapText="1"/>
      <protection hidden="1"/>
    </xf>
    <xf numFmtId="0" fontId="46" fillId="0" borderId="8" xfId="0" applyFont="1" applyBorder="1" applyAlignment="1" applyProtection="1">
      <alignment horizontal="center" vertical="center"/>
      <protection hidden="1"/>
    </xf>
    <xf numFmtId="0" fontId="46" fillId="0" borderId="15" xfId="0" applyFont="1" applyBorder="1" applyAlignment="1" applyProtection="1">
      <alignment horizontal="center" vertical="center"/>
      <protection hidden="1"/>
    </xf>
    <xf numFmtId="0" fontId="17" fillId="0" borderId="12" xfId="0" applyFont="1" applyBorder="1" applyAlignment="1" applyProtection="1">
      <alignment horizontal="center" vertical="center" wrapText="1"/>
      <protection hidden="1"/>
    </xf>
    <xf numFmtId="0" fontId="17" fillId="0" borderId="13" xfId="0" applyFont="1" applyBorder="1" applyAlignment="1" applyProtection="1">
      <alignment horizontal="center" vertical="center" wrapText="1"/>
      <protection hidden="1"/>
    </xf>
    <xf numFmtId="0" fontId="17" fillId="0" borderId="14" xfId="0" applyFont="1" applyBorder="1" applyAlignment="1" applyProtection="1">
      <alignment horizontal="center" vertical="center" wrapText="1"/>
      <protection hidden="1"/>
    </xf>
    <xf numFmtId="0" fontId="17" fillId="0" borderId="23" xfId="0" applyFont="1" applyBorder="1" applyAlignment="1" applyProtection="1">
      <alignment horizontal="center" vertical="center" wrapText="1"/>
      <protection hidden="1"/>
    </xf>
    <xf numFmtId="0" fontId="17" fillId="0" borderId="7" xfId="0" applyFont="1" applyBorder="1" applyAlignment="1" applyProtection="1">
      <alignment horizontal="center" vertical="center" wrapText="1"/>
      <protection hidden="1"/>
    </xf>
    <xf numFmtId="0" fontId="17" fillId="0" borderId="24" xfId="0" applyFont="1" applyBorder="1" applyAlignment="1" applyProtection="1">
      <alignment horizontal="center" vertical="center" wrapText="1"/>
      <protection hidden="1"/>
    </xf>
    <xf numFmtId="0" fontId="12" fillId="0" borderId="74" xfId="0" applyFont="1" applyBorder="1" applyAlignment="1" applyProtection="1">
      <alignment horizontal="center" vertical="center"/>
      <protection hidden="1"/>
    </xf>
    <xf numFmtId="0" fontId="12" fillId="0" borderId="76" xfId="0" applyFont="1" applyBorder="1" applyAlignment="1" applyProtection="1">
      <alignment horizontal="center" vertical="center"/>
      <protection hidden="1"/>
    </xf>
    <xf numFmtId="0" fontId="13" fillId="0" borderId="74" xfId="0" applyFont="1" applyBorder="1" applyAlignment="1" applyProtection="1">
      <alignment horizontal="center" vertical="center"/>
      <protection hidden="1"/>
    </xf>
    <xf numFmtId="0" fontId="13" fillId="0" borderId="76" xfId="0" applyFont="1" applyBorder="1" applyAlignment="1" applyProtection="1">
      <alignment horizontal="center" vertical="center"/>
      <protection hidden="1"/>
    </xf>
    <xf numFmtId="0" fontId="15" fillId="0" borderId="0" xfId="0" applyFont="1" applyAlignment="1" applyProtection="1">
      <alignment horizontal="center" vertical="center"/>
      <protection hidden="1"/>
    </xf>
    <xf numFmtId="0" fontId="8" fillId="0" borderId="74" xfId="0" applyFont="1" applyBorder="1" applyAlignment="1" applyProtection="1">
      <alignment horizontal="center" vertical="center" shrinkToFit="1"/>
      <protection hidden="1"/>
    </xf>
    <xf numFmtId="0" fontId="8" fillId="0" borderId="75" xfId="0" applyFont="1" applyBorder="1" applyAlignment="1" applyProtection="1">
      <alignment horizontal="center" vertical="center" shrinkToFit="1"/>
      <protection hidden="1"/>
    </xf>
    <xf numFmtId="0" fontId="8" fillId="0" borderId="76" xfId="0" applyFont="1" applyBorder="1" applyAlignment="1" applyProtection="1">
      <alignment horizontal="center" vertical="center" shrinkToFit="1"/>
      <protection hidden="1"/>
    </xf>
    <xf numFmtId="0" fontId="7" fillId="0" borderId="74" xfId="0" applyFont="1" applyBorder="1" applyAlignment="1" applyProtection="1">
      <alignment horizontal="right" vertical="center"/>
      <protection hidden="1"/>
    </xf>
    <xf numFmtId="0" fontId="7" fillId="0" borderId="75" xfId="0" applyFont="1" applyBorder="1" applyAlignment="1" applyProtection="1">
      <alignment horizontal="right" vertical="center"/>
      <protection hidden="1"/>
    </xf>
    <xf numFmtId="0" fontId="7" fillId="0" borderId="76" xfId="0" applyFont="1" applyBorder="1" applyAlignment="1" applyProtection="1">
      <alignment horizontal="right" vertical="center"/>
      <protection hidden="1"/>
    </xf>
    <xf numFmtId="0" fontId="14" fillId="0" borderId="74" xfId="0" applyFont="1" applyBorder="1" applyAlignment="1" applyProtection="1">
      <alignment horizontal="center" vertical="center"/>
      <protection hidden="1"/>
    </xf>
    <xf numFmtId="0" fontId="14" fillId="0" borderId="76" xfId="0" applyFont="1" applyBorder="1" applyAlignment="1" applyProtection="1">
      <alignment horizontal="center" vertical="center"/>
      <protection hidden="1"/>
    </xf>
    <xf numFmtId="0" fontId="8" fillId="0" borderId="74" xfId="0" applyFont="1" applyBorder="1" applyAlignment="1" applyProtection="1">
      <alignment horizontal="center" vertical="center"/>
      <protection hidden="1"/>
    </xf>
    <xf numFmtId="0" fontId="8" fillId="0" borderId="75" xfId="0" applyFont="1" applyBorder="1" applyAlignment="1" applyProtection="1">
      <alignment horizontal="center" vertical="center"/>
      <protection hidden="1"/>
    </xf>
    <xf numFmtId="0" fontId="8" fillId="0" borderId="76" xfId="0" applyFont="1" applyBorder="1" applyAlignment="1" applyProtection="1">
      <alignment horizontal="center" vertical="center"/>
      <protection hidden="1"/>
    </xf>
    <xf numFmtId="0" fontId="9" fillId="0" borderId="0" xfId="0" applyFont="1" applyBorder="1" applyAlignment="1" applyProtection="1">
      <alignment horizontal="center" vertical="center"/>
      <protection hidden="1"/>
    </xf>
    <xf numFmtId="0" fontId="7" fillId="0" borderId="0" xfId="0" applyFont="1" applyBorder="1" applyAlignment="1" applyProtection="1">
      <alignment horizontal="center" vertical="center"/>
      <protection hidden="1"/>
    </xf>
    <xf numFmtId="0" fontId="58" fillId="0" borderId="74" xfId="0" applyFont="1" applyBorder="1" applyAlignment="1" applyProtection="1">
      <alignment horizontal="center" vertical="center"/>
      <protection hidden="1"/>
    </xf>
    <xf numFmtId="0" fontId="58" fillId="0" borderId="75" xfId="0" applyFont="1" applyBorder="1" applyAlignment="1" applyProtection="1">
      <alignment horizontal="center" vertical="center"/>
      <protection hidden="1"/>
    </xf>
    <xf numFmtId="0" fontId="58" fillId="0" borderId="76" xfId="0" applyFont="1" applyBorder="1" applyAlignment="1" applyProtection="1">
      <alignment horizontal="center" vertical="center"/>
      <protection hidden="1"/>
    </xf>
    <xf numFmtId="0" fontId="2" fillId="0" borderId="0" xfId="0" applyFont="1" applyAlignment="1" applyProtection="1">
      <alignment horizontal="center" vertical="center"/>
      <protection locked="0" hidden="1"/>
    </xf>
    <xf numFmtId="0" fontId="7" fillId="0" borderId="0" xfId="0" applyFont="1" applyAlignment="1" applyProtection="1">
      <alignment horizontal="left" vertical="center"/>
      <protection hidden="1"/>
    </xf>
    <xf numFmtId="0" fontId="7" fillId="2" borderId="0" xfId="0" applyFont="1" applyFill="1" applyAlignment="1" applyProtection="1">
      <alignment horizontal="center" vertical="center"/>
      <protection hidden="1"/>
    </xf>
    <xf numFmtId="0" fontId="7" fillId="2" borderId="0" xfId="0" applyFont="1" applyFill="1" applyBorder="1" applyAlignment="1" applyProtection="1">
      <alignment horizontal="center" vertical="center"/>
      <protection hidden="1"/>
    </xf>
    <xf numFmtId="0" fontId="10" fillId="0" borderId="74" xfId="0" quotePrefix="1" applyFont="1" applyBorder="1" applyAlignment="1" applyProtection="1">
      <alignment horizontal="center" vertical="center"/>
      <protection hidden="1"/>
    </xf>
    <xf numFmtId="0" fontId="10" fillId="0" borderId="76" xfId="0" quotePrefix="1" applyFont="1" applyBorder="1" applyAlignment="1" applyProtection="1">
      <alignment horizontal="center" vertical="center"/>
      <protection hidden="1"/>
    </xf>
    <xf numFmtId="0" fontId="11" fillId="0" borderId="0" xfId="0" applyFont="1" applyBorder="1" applyAlignment="1" applyProtection="1">
      <alignment horizontal="center" vertical="center"/>
      <protection hidden="1"/>
    </xf>
    <xf numFmtId="0" fontId="59" fillId="0" borderId="74" xfId="0" applyFont="1" applyBorder="1" applyAlignment="1" applyProtection="1">
      <alignment horizontal="center" vertical="center"/>
      <protection hidden="1"/>
    </xf>
    <xf numFmtId="0" fontId="59" fillId="0" borderId="75" xfId="0" applyFont="1" applyBorder="1" applyAlignment="1" applyProtection="1">
      <alignment horizontal="center" vertical="center"/>
      <protection hidden="1"/>
    </xf>
    <xf numFmtId="0" fontId="59" fillId="0" borderId="76" xfId="0" applyFont="1" applyBorder="1" applyAlignment="1" applyProtection="1">
      <alignment horizontal="center" vertical="center"/>
      <protection hidden="1"/>
    </xf>
    <xf numFmtId="0" fontId="4" fillId="0" borderId="0" xfId="0" applyFont="1" applyAlignment="1" applyProtection="1">
      <alignment horizontal="center" vertical="center"/>
      <protection hidden="1"/>
    </xf>
    <xf numFmtId="0" fontId="4" fillId="0" borderId="0" xfId="0" applyFont="1" applyAlignment="1" applyProtection="1">
      <alignment horizontal="center" vertical="center"/>
      <protection locked="0"/>
    </xf>
    <xf numFmtId="0" fontId="3" fillId="0" borderId="0" xfId="0" applyFont="1" applyAlignment="1" applyProtection="1">
      <alignment horizontal="center" vertical="top"/>
      <protection hidden="1"/>
    </xf>
    <xf numFmtId="0" fontId="75" fillId="0" borderId="0" xfId="0" applyFont="1" applyBorder="1" applyAlignment="1" applyProtection="1">
      <alignment horizontal="center" vertical="center" wrapText="1"/>
      <protection hidden="1"/>
    </xf>
    <xf numFmtId="0" fontId="18" fillId="0" borderId="0" xfId="0" applyFont="1" applyBorder="1" applyAlignment="1" applyProtection="1">
      <alignment horizontal="center" vertical="center" wrapText="1"/>
      <protection hidden="1"/>
    </xf>
    <xf numFmtId="0" fontId="81" fillId="0" borderId="0" xfId="0" applyFont="1" applyAlignment="1" applyProtection="1">
      <alignment horizontal="center" vertical="center"/>
      <protection hidden="1"/>
    </xf>
    <xf numFmtId="0" fontId="17" fillId="0" borderId="80" xfId="0" applyFont="1" applyBorder="1" applyAlignment="1" applyProtection="1">
      <alignment horizontal="center" vertical="center"/>
      <protection hidden="1"/>
    </xf>
    <xf numFmtId="0" fontId="16" fillId="0" borderId="80" xfId="0" applyFont="1" applyBorder="1" applyAlignment="1" applyProtection="1">
      <alignment horizontal="center" vertical="center"/>
      <protection hidden="1"/>
    </xf>
    <xf numFmtId="0" fontId="17" fillId="0" borderId="80" xfId="0" applyFont="1" applyBorder="1" applyAlignment="1" applyProtection="1">
      <alignment horizontal="right"/>
      <protection hidden="1"/>
    </xf>
    <xf numFmtId="0" fontId="133" fillId="0" borderId="7" xfId="0" applyFont="1" applyBorder="1" applyAlignment="1">
      <alignment horizontal="center"/>
    </xf>
    <xf numFmtId="0" fontId="36" fillId="0" borderId="44" xfId="0" applyFont="1" applyFill="1" applyBorder="1" applyAlignment="1" applyProtection="1">
      <alignment horizontal="center" vertical="center"/>
      <protection hidden="1"/>
    </xf>
    <xf numFmtId="0" fontId="36" fillId="0" borderId="39" xfId="0" applyFont="1" applyFill="1" applyBorder="1" applyAlignment="1" applyProtection="1">
      <alignment horizontal="center" vertical="center"/>
      <protection hidden="1"/>
    </xf>
    <xf numFmtId="0" fontId="36" fillId="0" borderId="54" xfId="0" applyFont="1" applyFill="1" applyBorder="1" applyAlignment="1" applyProtection="1">
      <alignment horizontal="center" vertical="center"/>
      <protection hidden="1"/>
    </xf>
    <xf numFmtId="0" fontId="37" fillId="0" borderId="43" xfId="0" applyFont="1" applyFill="1" applyBorder="1" applyAlignment="1" applyProtection="1">
      <alignment horizontal="center" vertical="center" textRotation="90"/>
      <protection hidden="1"/>
    </xf>
    <xf numFmtId="0" fontId="37" fillId="0" borderId="6" xfId="0" applyFont="1" applyFill="1" applyBorder="1" applyAlignment="1" applyProtection="1">
      <alignment horizontal="center" vertical="center" textRotation="90"/>
      <protection hidden="1"/>
    </xf>
    <xf numFmtId="0" fontId="37" fillId="0" borderId="55" xfId="0" applyFont="1" applyFill="1" applyBorder="1" applyAlignment="1" applyProtection="1">
      <alignment horizontal="center" vertical="center" textRotation="90"/>
      <protection hidden="1"/>
    </xf>
    <xf numFmtId="0" fontId="36" fillId="0" borderId="12" xfId="0" applyFont="1" applyFill="1" applyBorder="1" applyAlignment="1" applyProtection="1">
      <alignment horizontal="center" vertical="center" textRotation="90" wrapText="1"/>
      <protection hidden="1"/>
    </xf>
    <xf numFmtId="0" fontId="36" fillId="0" borderId="13" xfId="0" applyFont="1" applyFill="1" applyBorder="1" applyAlignment="1" applyProtection="1">
      <alignment horizontal="center" vertical="center" textRotation="90" wrapText="1"/>
      <protection hidden="1"/>
    </xf>
    <xf numFmtId="0" fontId="36" fillId="0" borderId="69" xfId="0" applyFont="1" applyFill="1" applyBorder="1" applyAlignment="1" applyProtection="1">
      <alignment horizontal="center" vertical="center" textRotation="90" wrapText="1"/>
      <protection hidden="1"/>
    </xf>
    <xf numFmtId="0" fontId="36" fillId="0" borderId="0" xfId="0" applyFont="1" applyFill="1" applyBorder="1" applyAlignment="1" applyProtection="1">
      <alignment horizontal="center" vertical="center" textRotation="90" wrapText="1"/>
      <protection hidden="1"/>
    </xf>
    <xf numFmtId="0" fontId="36" fillId="0" borderId="23" xfId="0" applyFont="1" applyFill="1" applyBorder="1" applyAlignment="1" applyProtection="1">
      <alignment horizontal="center" vertical="center" textRotation="90" wrapText="1"/>
      <protection hidden="1"/>
    </xf>
    <xf numFmtId="0" fontId="36" fillId="0" borderId="7" xfId="0" applyFont="1" applyFill="1" applyBorder="1" applyAlignment="1" applyProtection="1">
      <alignment horizontal="center" vertical="center" textRotation="90" wrapText="1"/>
      <protection hidden="1"/>
    </xf>
    <xf numFmtId="0" fontId="36" fillId="0" borderId="30" xfId="0" applyFont="1" applyFill="1" applyBorder="1" applyAlignment="1" applyProtection="1">
      <alignment horizontal="center" vertical="center"/>
      <protection hidden="1"/>
    </xf>
    <xf numFmtId="0" fontId="36" fillId="0" borderId="34" xfId="0" applyFont="1" applyFill="1" applyBorder="1" applyAlignment="1" applyProtection="1">
      <alignment horizontal="center" vertical="center"/>
      <protection hidden="1"/>
    </xf>
    <xf numFmtId="0" fontId="36" fillId="0" borderId="41" xfId="0" applyFont="1" applyFill="1" applyBorder="1" applyAlignment="1" applyProtection="1">
      <alignment horizontal="center" vertical="center"/>
      <protection hidden="1"/>
    </xf>
    <xf numFmtId="0" fontId="36" fillId="0" borderId="58" xfId="0" applyFont="1" applyFill="1" applyBorder="1" applyAlignment="1" applyProtection="1">
      <alignment horizontal="center" vertical="center"/>
      <protection hidden="1"/>
    </xf>
    <xf numFmtId="0" fontId="36" fillId="0" borderId="66" xfId="0" applyFont="1" applyFill="1" applyBorder="1" applyAlignment="1" applyProtection="1">
      <alignment horizontal="center" vertical="center"/>
      <protection hidden="1"/>
    </xf>
    <xf numFmtId="0" fontId="36" fillId="0" borderId="65" xfId="0" applyFont="1" applyFill="1" applyBorder="1" applyAlignment="1" applyProtection="1">
      <alignment horizontal="center" vertical="center"/>
      <protection hidden="1"/>
    </xf>
    <xf numFmtId="0" fontId="37" fillId="0" borderId="31" xfId="0" applyFont="1" applyFill="1" applyBorder="1" applyAlignment="1" applyProtection="1">
      <alignment horizontal="center" vertical="center" textRotation="90"/>
      <protection hidden="1"/>
    </xf>
    <xf numFmtId="0" fontId="37" fillId="0" borderId="61" xfId="0" applyFont="1" applyFill="1" applyBorder="1" applyAlignment="1" applyProtection="1">
      <alignment horizontal="center" vertical="center" textRotation="90"/>
      <protection hidden="1"/>
    </xf>
    <xf numFmtId="0" fontId="53" fillId="0" borderId="15" xfId="0" applyFont="1" applyFill="1" applyBorder="1" applyAlignment="1" applyProtection="1">
      <alignment horizontal="center" vertical="center" textRotation="90"/>
      <protection hidden="1"/>
    </xf>
    <xf numFmtId="0" fontId="37" fillId="0" borderId="10" xfId="0" applyFont="1" applyFill="1" applyBorder="1" applyAlignment="1" applyProtection="1">
      <alignment horizontal="center" vertical="center" textRotation="90"/>
      <protection hidden="1"/>
    </xf>
    <xf numFmtId="0" fontId="37" fillId="0" borderId="64" xfId="0" applyFont="1" applyFill="1" applyBorder="1" applyAlignment="1" applyProtection="1">
      <alignment horizontal="center" vertical="center" textRotation="90"/>
      <protection hidden="1"/>
    </xf>
    <xf numFmtId="0" fontId="36" fillId="0" borderId="47" xfId="0" applyFont="1" applyFill="1" applyBorder="1" applyAlignment="1" applyProtection="1">
      <alignment horizontal="center" vertical="center"/>
      <protection hidden="1"/>
    </xf>
    <xf numFmtId="0" fontId="38" fillId="0" borderId="30" xfId="0" applyFont="1" applyFill="1" applyBorder="1" applyAlignment="1" applyProtection="1">
      <alignment horizontal="center" vertical="center"/>
      <protection hidden="1"/>
    </xf>
    <xf numFmtId="0" fontId="38" fillId="0" borderId="39" xfId="0" applyFont="1" applyFill="1" applyBorder="1" applyAlignment="1" applyProtection="1">
      <alignment horizontal="center" vertical="center"/>
      <protection hidden="1"/>
    </xf>
    <xf numFmtId="0" fontId="38" fillId="0" borderId="54" xfId="0" applyFont="1" applyFill="1" applyBorder="1" applyAlignment="1" applyProtection="1">
      <alignment horizontal="center" vertical="center"/>
      <protection hidden="1"/>
    </xf>
    <xf numFmtId="0" fontId="41" fillId="0" borderId="0" xfId="0" applyFont="1" applyFill="1" applyBorder="1" applyAlignment="1">
      <alignment horizontal="center" vertical="center"/>
    </xf>
    <xf numFmtId="0" fontId="23" fillId="0" borderId="0" xfId="0" applyFont="1" applyFill="1" applyBorder="1" applyAlignment="1">
      <alignment horizontal="center" vertical="center"/>
    </xf>
    <xf numFmtId="0" fontId="36" fillId="0" borderId="5" xfId="0" applyFont="1" applyFill="1" applyBorder="1" applyAlignment="1">
      <alignment horizontal="center" vertical="center"/>
    </xf>
    <xf numFmtId="0" fontId="36" fillId="0" borderId="0" xfId="0" applyFont="1" applyFill="1" applyBorder="1" applyAlignment="1">
      <alignment horizontal="center" vertical="center"/>
    </xf>
    <xf numFmtId="0" fontId="36" fillId="0" borderId="1" xfId="0" applyFont="1" applyFill="1" applyBorder="1" applyAlignment="1">
      <alignment horizontal="center" vertical="center"/>
    </xf>
    <xf numFmtId="0" fontId="52" fillId="0" borderId="0" xfId="0" applyFont="1" applyFill="1" applyBorder="1" applyAlignment="1">
      <alignment horizontal="center" vertical="center"/>
    </xf>
    <xf numFmtId="0" fontId="64" fillId="0" borderId="0" xfId="0" applyFont="1" applyFill="1" applyBorder="1" applyAlignment="1">
      <alignment horizontal="left" vertical="center"/>
    </xf>
    <xf numFmtId="0" fontId="37" fillId="0" borderId="0" xfId="0" applyFont="1" applyFill="1" applyBorder="1" applyAlignment="1">
      <alignment horizontal="center" vertical="center"/>
    </xf>
    <xf numFmtId="0" fontId="37" fillId="0" borderId="0" xfId="0" applyFont="1" applyFill="1" applyBorder="1" applyAlignment="1">
      <alignment horizontal="right" vertical="center"/>
    </xf>
    <xf numFmtId="0" fontId="38" fillId="0" borderId="0" xfId="0" applyFont="1" applyFill="1" applyBorder="1" applyAlignment="1">
      <alignment horizontal="center" vertical="center"/>
    </xf>
    <xf numFmtId="0" fontId="95" fillId="0" borderId="0" xfId="0" applyFont="1" applyFill="1" applyBorder="1" applyAlignment="1">
      <alignment horizontal="center" vertical="center" shrinkToFit="1"/>
    </xf>
    <xf numFmtId="0" fontId="67" fillId="0" borderId="0" xfId="0" applyFont="1" applyBorder="1" applyAlignment="1">
      <alignment horizontal="center" vertical="center"/>
    </xf>
    <xf numFmtId="0" fontId="73" fillId="0" borderId="0" xfId="0" applyFont="1" applyBorder="1" applyAlignment="1">
      <alignment horizontal="left" vertical="top" wrapText="1"/>
    </xf>
    <xf numFmtId="0" fontId="63" fillId="0" borderId="0" xfId="0" applyFont="1" applyFill="1" applyBorder="1" applyAlignment="1">
      <alignment horizontal="left" vertical="top" wrapText="1"/>
    </xf>
    <xf numFmtId="0" fontId="43" fillId="0" borderId="0" xfId="0" applyFont="1" applyFill="1" applyBorder="1" applyAlignment="1">
      <alignment horizontal="right" vertical="center" indent="1"/>
    </xf>
    <xf numFmtId="0" fontId="45" fillId="0" borderId="0" xfId="0" applyFont="1" applyFill="1" applyBorder="1" applyAlignment="1">
      <alignment horizontal="center" vertical="center"/>
    </xf>
    <xf numFmtId="0" fontId="38" fillId="0" borderId="0" xfId="0" applyFont="1" applyFill="1" applyBorder="1" applyAlignment="1">
      <alignment horizontal="right" vertical="center"/>
    </xf>
    <xf numFmtId="0" fontId="36" fillId="0" borderId="22" xfId="0" applyFont="1" applyFill="1" applyBorder="1" applyAlignment="1" applyProtection="1">
      <alignment horizontal="center" vertical="center"/>
      <protection hidden="1"/>
    </xf>
    <xf numFmtId="0" fontId="36" fillId="0" borderId="70" xfId="0" applyFont="1" applyFill="1" applyBorder="1" applyAlignment="1" applyProtection="1">
      <alignment horizontal="center" vertical="center"/>
      <protection hidden="1"/>
    </xf>
    <xf numFmtId="0" fontId="48" fillId="3" borderId="6" xfId="0" applyFont="1" applyFill="1" applyBorder="1" applyAlignment="1" applyProtection="1">
      <alignment horizontal="center" vertical="center"/>
      <protection locked="0" hidden="1"/>
    </xf>
    <xf numFmtId="0" fontId="65" fillId="0" borderId="0" xfId="0" applyFont="1" applyAlignment="1" applyProtection="1">
      <alignment horizontal="center" vertical="center"/>
      <protection hidden="1"/>
    </xf>
    <xf numFmtId="0" fontId="17" fillId="0" borderId="0" xfId="0" applyFont="1" applyAlignment="1" applyProtection="1">
      <alignment horizontal="center"/>
      <protection hidden="1"/>
    </xf>
    <xf numFmtId="0" fontId="28" fillId="0" borderId="0" xfId="0" applyFont="1" applyAlignment="1" applyProtection="1">
      <alignment horizontal="right"/>
      <protection hidden="1"/>
    </xf>
    <xf numFmtId="0" fontId="17" fillId="0" borderId="0" xfId="0" applyFont="1" applyAlignment="1" applyProtection="1">
      <alignment horizontal="right" vertical="center"/>
      <protection hidden="1"/>
    </xf>
    <xf numFmtId="0" fontId="17" fillId="0" borderId="0" xfId="0" applyFont="1" applyBorder="1" applyAlignment="1" applyProtection="1">
      <alignment horizontal="right" vertical="center"/>
      <protection hidden="1"/>
    </xf>
    <xf numFmtId="0" fontId="35" fillId="0" borderId="0" xfId="0" applyFont="1" applyBorder="1" applyAlignment="1" applyProtection="1">
      <alignment horizontal="center" vertical="center"/>
      <protection hidden="1"/>
    </xf>
    <xf numFmtId="0" fontId="20" fillId="0" borderId="0" xfId="0" applyFont="1" applyAlignment="1" applyProtection="1">
      <alignment horizontal="right" vertical="top"/>
      <protection hidden="1"/>
    </xf>
    <xf numFmtId="0" fontId="65" fillId="0" borderId="0" xfId="0" applyFont="1" applyBorder="1" applyAlignment="1" applyProtection="1">
      <alignment horizontal="left" vertical="center" indent="1" shrinkToFit="1"/>
      <protection hidden="1"/>
    </xf>
    <xf numFmtId="0" fontId="20" fillId="0" borderId="0" xfId="0" applyFont="1" applyAlignment="1" applyProtection="1">
      <alignment horizontal="center" vertical="center"/>
      <protection hidden="1"/>
    </xf>
    <xf numFmtId="0" fontId="48" fillId="0" borderId="0" xfId="0" applyFont="1" applyAlignment="1" applyProtection="1">
      <alignment horizontal="center" vertical="center"/>
      <protection hidden="1"/>
    </xf>
    <xf numFmtId="0" fontId="54" fillId="0" borderId="0" xfId="0" applyFont="1" applyAlignment="1" applyProtection="1">
      <alignment horizontal="center"/>
      <protection hidden="1"/>
    </xf>
    <xf numFmtId="0" fontId="47" fillId="0" borderId="0" xfId="0" applyFont="1" applyAlignment="1" applyProtection="1">
      <alignment horizontal="center" vertical="center"/>
      <protection hidden="1"/>
    </xf>
    <xf numFmtId="0" fontId="54" fillId="0" borderId="0" xfId="0" applyFont="1" applyAlignment="1" applyProtection="1">
      <alignment horizontal="right" vertical="center"/>
      <protection hidden="1"/>
    </xf>
    <xf numFmtId="0" fontId="1" fillId="0" borderId="0" xfId="0" applyFont="1" applyAlignment="1" applyProtection="1">
      <alignment horizontal="right" vertical="center"/>
      <protection hidden="1"/>
    </xf>
    <xf numFmtId="0" fontId="63" fillId="0" borderId="0" xfId="0" applyFont="1" applyAlignment="1" applyProtection="1">
      <alignment horizontal="left" vertical="center" indent="1"/>
      <protection hidden="1"/>
    </xf>
    <xf numFmtId="164" fontId="49" fillId="3" borderId="6" xfId="0" applyNumberFormat="1" applyFont="1" applyFill="1" applyBorder="1" applyAlignment="1" applyProtection="1">
      <alignment horizontal="center" vertical="center"/>
      <protection locked="0" hidden="1"/>
    </xf>
    <xf numFmtId="0" fontId="49" fillId="3" borderId="6" xfId="0" applyFont="1" applyFill="1" applyBorder="1" applyAlignment="1" applyProtection="1">
      <alignment horizontal="center" vertical="center"/>
      <protection locked="0" hidden="1"/>
    </xf>
    <xf numFmtId="0" fontId="48" fillId="0" borderId="6" xfId="0" applyFont="1" applyBorder="1" applyAlignment="1" applyProtection="1">
      <alignment horizontal="center" vertical="center"/>
      <protection hidden="1"/>
    </xf>
    <xf numFmtId="0" fontId="136" fillId="0" borderId="5" xfId="0" applyFont="1" applyBorder="1" applyAlignment="1">
      <alignment horizontal="center" vertical="center" textRotation="90"/>
    </xf>
    <xf numFmtId="0" fontId="48" fillId="3" borderId="2" xfId="0" applyFont="1" applyFill="1" applyBorder="1" applyAlignment="1" applyProtection="1">
      <alignment horizontal="center" vertical="center"/>
      <protection locked="0" hidden="1"/>
    </xf>
    <xf numFmtId="0" fontId="48" fillId="3" borderId="3" xfId="0" applyFont="1" applyFill="1" applyBorder="1" applyAlignment="1" applyProtection="1">
      <alignment horizontal="center" vertical="center"/>
      <protection locked="0" hidden="1"/>
    </xf>
    <xf numFmtId="0" fontId="48" fillId="0" borderId="2" xfId="0" applyFont="1" applyBorder="1" applyAlignment="1" applyProtection="1">
      <alignment horizontal="center" vertical="center"/>
      <protection hidden="1"/>
    </xf>
    <xf numFmtId="0" fontId="48" fillId="0" borderId="3" xfId="0" applyFont="1" applyBorder="1" applyAlignment="1" applyProtection="1">
      <alignment horizontal="center" vertical="center"/>
      <protection hidden="1"/>
    </xf>
    <xf numFmtId="0" fontId="67" fillId="0" borderId="0" xfId="0" applyFont="1" applyAlignment="1" applyProtection="1">
      <alignment horizontal="center" vertical="center"/>
      <protection hidden="1"/>
    </xf>
    <xf numFmtId="0" fontId="71" fillId="0" borderId="0" xfId="0" applyFont="1" applyAlignment="1" applyProtection="1">
      <alignment vertical="center" wrapText="1"/>
      <protection hidden="1"/>
    </xf>
    <xf numFmtId="0" fontId="72" fillId="5" borderId="0" xfId="0" applyFont="1" applyFill="1" applyAlignment="1" applyProtection="1">
      <alignment horizontal="center" vertical="center"/>
      <protection hidden="1"/>
    </xf>
    <xf numFmtId="0" fontId="145" fillId="0" borderId="6" xfId="0" applyFont="1" applyBorder="1" applyAlignment="1" applyProtection="1">
      <alignment horizontal="center" vertical="center"/>
      <protection hidden="1"/>
    </xf>
    <xf numFmtId="0" fontId="68" fillId="0" borderId="0" xfId="0" applyFont="1" applyAlignment="1" applyProtection="1">
      <alignment horizontal="center" vertical="center"/>
      <protection hidden="1"/>
    </xf>
    <xf numFmtId="0" fontId="69" fillId="0" borderId="0" xfId="0" applyFont="1" applyAlignment="1" applyProtection="1">
      <alignment horizontal="center" vertical="center"/>
      <protection hidden="1"/>
    </xf>
    <xf numFmtId="0" fontId="70" fillId="0" borderId="0" xfId="0" applyFont="1" applyAlignment="1" applyProtection="1">
      <alignment horizontal="center" vertical="center"/>
      <protection hidden="1"/>
    </xf>
    <xf numFmtId="0" fontId="27" fillId="0" borderId="0" xfId="0" applyFont="1" applyAlignment="1" applyProtection="1">
      <alignment horizontal="center"/>
      <protection hidden="1"/>
    </xf>
    <xf numFmtId="0" fontId="87" fillId="0" borderId="0" xfId="0" applyFont="1" applyAlignment="1" applyProtection="1">
      <alignment horizontal="center" vertical="center" wrapText="1"/>
      <protection hidden="1"/>
    </xf>
    <xf numFmtId="0" fontId="65" fillId="0" borderId="0" xfId="0" applyFont="1" applyAlignment="1" applyProtection="1">
      <alignment horizontal="left" vertical="center" indent="1" shrinkToFit="1"/>
      <protection hidden="1"/>
    </xf>
    <xf numFmtId="164" fontId="48" fillId="6" borderId="6" xfId="0" applyNumberFormat="1" applyFont="1" applyFill="1" applyBorder="1" applyAlignment="1" applyProtection="1">
      <alignment horizontal="center" vertical="center"/>
      <protection hidden="1"/>
    </xf>
    <xf numFmtId="0" fontId="57" fillId="16" borderId="40" xfId="0" applyFont="1" applyFill="1" applyBorder="1" applyAlignment="1" applyProtection="1">
      <alignment horizontal="left" vertical="center" indent="2"/>
      <protection hidden="1"/>
    </xf>
    <xf numFmtId="0" fontId="57" fillId="16" borderId="4" xfId="0" applyFont="1" applyFill="1" applyBorder="1" applyAlignment="1" applyProtection="1">
      <alignment horizontal="left" vertical="center" indent="2"/>
      <protection hidden="1"/>
    </xf>
    <xf numFmtId="0" fontId="112" fillId="16" borderId="39" xfId="0" applyFont="1" applyFill="1" applyBorder="1" applyAlignment="1" applyProtection="1">
      <alignment horizontal="center" vertical="center"/>
      <protection hidden="1"/>
    </xf>
    <xf numFmtId="0" fontId="112" fillId="16" borderId="41" xfId="0" applyFont="1" applyFill="1" applyBorder="1" applyAlignment="1" applyProtection="1">
      <alignment horizontal="center" vertical="center"/>
      <protection hidden="1"/>
    </xf>
    <xf numFmtId="0" fontId="77" fillId="16" borderId="22" xfId="0" applyFont="1" applyFill="1" applyBorder="1" applyAlignment="1" applyProtection="1">
      <alignment horizontal="center" vertical="center"/>
      <protection hidden="1"/>
    </xf>
    <xf numFmtId="0" fontId="77" fillId="16" borderId="21" xfId="0" applyFont="1" applyFill="1" applyBorder="1" applyAlignment="1" applyProtection="1">
      <alignment horizontal="center" vertical="center"/>
      <protection hidden="1"/>
    </xf>
    <xf numFmtId="0" fontId="77" fillId="16" borderId="16" xfId="0" applyFont="1" applyFill="1" applyBorder="1" applyAlignment="1" applyProtection="1">
      <alignment horizontal="center" vertical="center"/>
      <protection hidden="1"/>
    </xf>
    <xf numFmtId="0" fontId="77" fillId="16" borderId="19" xfId="0" applyFont="1" applyFill="1" applyBorder="1" applyAlignment="1" applyProtection="1">
      <alignment horizontal="center" vertical="center"/>
      <protection hidden="1"/>
    </xf>
    <xf numFmtId="0" fontId="77" fillId="18" borderId="69" xfId="0" applyFont="1" applyFill="1" applyBorder="1" applyAlignment="1" applyProtection="1">
      <alignment horizontal="left" vertical="center"/>
      <protection hidden="1"/>
    </xf>
    <xf numFmtId="0" fontId="77" fillId="18" borderId="0" xfId="0" applyFont="1" applyFill="1" applyBorder="1" applyAlignment="1" applyProtection="1">
      <alignment horizontal="left" vertical="center"/>
      <protection hidden="1"/>
    </xf>
    <xf numFmtId="0" fontId="103" fillId="18" borderId="0" xfId="0" applyFont="1" applyFill="1" applyBorder="1" applyAlignment="1" applyProtection="1">
      <alignment horizontal="left" vertical="center" indent="1" shrinkToFit="1"/>
      <protection hidden="1"/>
    </xf>
    <xf numFmtId="0" fontId="103" fillId="18" borderId="26" xfId="0" applyFont="1" applyFill="1" applyBorder="1" applyAlignment="1" applyProtection="1">
      <alignment horizontal="left" vertical="center" indent="1" shrinkToFit="1"/>
      <protection hidden="1"/>
    </xf>
    <xf numFmtId="0" fontId="77" fillId="20" borderId="69" xfId="0" applyFont="1" applyFill="1" applyBorder="1" applyAlignment="1" applyProtection="1">
      <alignment horizontal="center" vertical="center"/>
      <protection hidden="1"/>
    </xf>
    <xf numFmtId="0" fontId="77" fillId="20" borderId="0" xfId="0" applyFont="1" applyFill="1" applyBorder="1" applyAlignment="1" applyProtection="1">
      <alignment horizontal="center" vertical="center"/>
      <protection hidden="1"/>
    </xf>
    <xf numFmtId="0" fontId="77" fillId="20" borderId="0" xfId="0" applyFont="1" applyFill="1" applyBorder="1" applyAlignment="1" applyProtection="1">
      <alignment horizontal="left" vertical="center" indent="2" shrinkToFit="1"/>
      <protection hidden="1"/>
    </xf>
    <xf numFmtId="0" fontId="77" fillId="20" borderId="26" xfId="0" applyFont="1" applyFill="1" applyBorder="1" applyAlignment="1" applyProtection="1">
      <alignment horizontal="left" vertical="center" indent="2" shrinkToFit="1"/>
      <protection hidden="1"/>
    </xf>
    <xf numFmtId="0" fontId="57" fillId="16" borderId="86" xfId="0" applyFont="1" applyFill="1" applyBorder="1" applyAlignment="1" applyProtection="1">
      <alignment horizontal="left" vertical="center" indent="2"/>
      <protection hidden="1"/>
    </xf>
    <xf numFmtId="0" fontId="57" fillId="16" borderId="71" xfId="0" applyFont="1" applyFill="1" applyBorder="1" applyAlignment="1" applyProtection="1">
      <alignment horizontal="left" vertical="center" indent="2"/>
      <protection hidden="1"/>
    </xf>
    <xf numFmtId="0" fontId="112" fillId="16" borderId="30" xfId="0" applyFont="1" applyFill="1" applyBorder="1" applyAlignment="1" applyProtection="1">
      <alignment horizontal="center" vertical="center"/>
      <protection hidden="1"/>
    </xf>
    <xf numFmtId="0" fontId="112" fillId="16" borderId="34" xfId="0" applyFont="1" applyFill="1" applyBorder="1" applyAlignment="1" applyProtection="1">
      <alignment horizontal="center" vertical="center"/>
      <protection hidden="1"/>
    </xf>
    <xf numFmtId="0" fontId="54" fillId="16" borderId="12" xfId="0" applyFont="1" applyFill="1" applyBorder="1" applyAlignment="1" applyProtection="1">
      <alignment horizontal="left"/>
      <protection hidden="1"/>
    </xf>
    <xf numFmtId="0" fontId="54" fillId="16" borderId="13" xfId="0" applyFont="1" applyFill="1" applyBorder="1" applyAlignment="1" applyProtection="1">
      <alignment horizontal="left"/>
      <protection hidden="1"/>
    </xf>
    <xf numFmtId="0" fontId="51" fillId="16" borderId="13" xfId="0" applyFont="1" applyFill="1" applyBorder="1" applyAlignment="1" applyProtection="1">
      <alignment horizontal="right"/>
      <protection hidden="1"/>
    </xf>
    <xf numFmtId="0" fontId="110" fillId="17" borderId="69" xfId="0" applyFont="1" applyFill="1" applyBorder="1" applyAlignment="1" applyProtection="1">
      <alignment horizontal="center" vertical="center"/>
      <protection locked="0" hidden="1"/>
    </xf>
    <xf numFmtId="0" fontId="110" fillId="17" borderId="0" xfId="0" applyFont="1" applyFill="1" applyBorder="1" applyAlignment="1" applyProtection="1">
      <alignment horizontal="center" vertical="center"/>
      <protection locked="0" hidden="1"/>
    </xf>
    <xf numFmtId="0" fontId="110" fillId="17" borderId="26" xfId="0" applyFont="1" applyFill="1" applyBorder="1" applyAlignment="1" applyProtection="1">
      <alignment horizontal="center" vertical="center"/>
      <protection locked="0" hidden="1"/>
    </xf>
    <xf numFmtId="0" fontId="144" fillId="16" borderId="69" xfId="0" applyFont="1" applyFill="1" applyBorder="1" applyAlignment="1" applyProtection="1">
      <alignment horizontal="center" vertical="center"/>
      <protection hidden="1"/>
    </xf>
    <xf numFmtId="0" fontId="144" fillId="16" borderId="0" xfId="0" applyFont="1" applyFill="1" applyBorder="1" applyAlignment="1" applyProtection="1">
      <alignment horizontal="center" vertical="center"/>
      <protection hidden="1"/>
    </xf>
    <xf numFmtId="0" fontId="144" fillId="16" borderId="26" xfId="0" applyFont="1" applyFill="1" applyBorder="1" applyAlignment="1" applyProtection="1">
      <alignment horizontal="center" vertical="center"/>
      <protection hidden="1"/>
    </xf>
    <xf numFmtId="0" fontId="77" fillId="16" borderId="0" xfId="0" applyFont="1" applyFill="1" applyBorder="1" applyAlignment="1" applyProtection="1">
      <alignment horizontal="right" vertical="center"/>
      <protection hidden="1"/>
    </xf>
    <xf numFmtId="0" fontId="103" fillId="18" borderId="23" xfId="0" applyFont="1" applyFill="1" applyBorder="1" applyAlignment="1" applyProtection="1">
      <alignment horizontal="right" vertical="center"/>
      <protection hidden="1"/>
    </xf>
    <xf numFmtId="0" fontId="103" fillId="18" borderId="7" xfId="0" applyFont="1" applyFill="1" applyBorder="1" applyAlignment="1" applyProtection="1">
      <alignment horizontal="right" vertical="center"/>
      <protection hidden="1"/>
    </xf>
    <xf numFmtId="0" fontId="57" fillId="16" borderId="7" xfId="0" applyFont="1" applyFill="1" applyBorder="1" applyAlignment="1" applyProtection="1">
      <alignment horizontal="right"/>
      <protection hidden="1"/>
    </xf>
    <xf numFmtId="0" fontId="57" fillId="16" borderId="24" xfId="0" applyFont="1" applyFill="1" applyBorder="1" applyAlignment="1" applyProtection="1">
      <alignment horizontal="right"/>
      <protection hidden="1"/>
    </xf>
    <xf numFmtId="0" fontId="57" fillId="16" borderId="57" xfId="0" applyFont="1" applyFill="1" applyBorder="1" applyAlignment="1" applyProtection="1">
      <alignment horizontal="left" vertical="center" indent="2"/>
      <protection hidden="1"/>
    </xf>
    <xf numFmtId="0" fontId="57" fillId="16" borderId="85" xfId="0" applyFont="1" applyFill="1" applyBorder="1" applyAlignment="1" applyProtection="1">
      <alignment horizontal="left" vertical="center" indent="2"/>
      <protection hidden="1"/>
    </xf>
    <xf numFmtId="0" fontId="112" fillId="16" borderId="54" xfId="0" applyFont="1" applyFill="1" applyBorder="1" applyAlignment="1" applyProtection="1">
      <alignment horizontal="center" vertical="center"/>
      <protection hidden="1"/>
    </xf>
    <xf numFmtId="0" fontId="112" fillId="16" borderId="58" xfId="0" applyFont="1" applyFill="1" applyBorder="1" applyAlignment="1" applyProtection="1">
      <alignment horizontal="center" vertical="center"/>
      <protection hidden="1"/>
    </xf>
    <xf numFmtId="14" fontId="57" fillId="20" borderId="0" xfId="0" applyNumberFormat="1" applyFont="1" applyFill="1" applyBorder="1" applyAlignment="1" applyProtection="1">
      <alignment horizontal="center" vertical="center"/>
      <protection locked="0" hidden="1"/>
    </xf>
    <xf numFmtId="0" fontId="57" fillId="20" borderId="0" xfId="0" applyFont="1" applyFill="1" applyBorder="1" applyAlignment="1" applyProtection="1">
      <alignment horizontal="center" vertical="center"/>
      <protection locked="0" hidden="1"/>
    </xf>
    <xf numFmtId="0" fontId="77" fillId="16" borderId="69" xfId="0" applyFont="1" applyFill="1" applyBorder="1" applyAlignment="1" applyProtection="1">
      <alignment horizontal="right" vertical="center" indent="2"/>
      <protection hidden="1"/>
    </xf>
    <xf numFmtId="0" fontId="77" fillId="16" borderId="0" xfId="0" applyFont="1" applyFill="1" applyBorder="1" applyAlignment="1" applyProtection="1">
      <alignment horizontal="right" vertical="center" indent="2"/>
      <protection hidden="1"/>
    </xf>
    <xf numFmtId="0" fontId="57" fillId="16" borderId="0" xfId="0" applyFont="1" applyFill="1" applyBorder="1" applyAlignment="1" applyProtection="1">
      <alignment horizontal="left" vertical="center"/>
      <protection hidden="1"/>
    </xf>
    <xf numFmtId="0" fontId="54" fillId="0" borderId="93" xfId="0" applyFont="1" applyBorder="1" applyAlignment="1">
      <alignment horizontal="center"/>
    </xf>
    <xf numFmtId="0" fontId="6" fillId="0" borderId="93" xfId="0" applyFont="1" applyBorder="1"/>
    <xf numFmtId="0" fontId="63" fillId="0" borderId="0" xfId="0" applyFont="1" applyAlignment="1">
      <alignment horizontal="left" vertical="top" wrapText="1"/>
    </xf>
    <xf numFmtId="0" fontId="57" fillId="0" borderId="0" xfId="0" applyFont="1" applyAlignment="1">
      <alignment horizontal="left" vertical="top" wrapText="1"/>
    </xf>
    <xf numFmtId="0" fontId="148" fillId="0" borderId="0" xfId="0" applyFont="1" applyAlignment="1">
      <alignment horizontal="center" vertical="center" shrinkToFit="1"/>
    </xf>
    <xf numFmtId="0" fontId="19" fillId="0" borderId="0" xfId="0" applyFont="1" applyAlignment="1"/>
    <xf numFmtId="0" fontId="149" fillId="0" borderId="0" xfId="0" applyFont="1" applyAlignment="1">
      <alignment horizontal="center" vertical="center"/>
    </xf>
    <xf numFmtId="0" fontId="54" fillId="0" borderId="0" xfId="0" applyFont="1" applyAlignment="1"/>
    <xf numFmtId="0" fontId="151" fillId="0" borderId="0" xfId="0" applyFont="1" applyBorder="1" applyAlignment="1" applyProtection="1">
      <alignment horizontal="left" vertical="center"/>
      <protection hidden="1"/>
    </xf>
    <xf numFmtId="0" fontId="151" fillId="0" borderId="0" xfId="0" applyFont="1" applyBorder="1" applyAlignment="1" applyProtection="1">
      <alignment horizontal="right" vertical="center"/>
      <protection hidden="1"/>
    </xf>
    <xf numFmtId="0" fontId="147" fillId="0" borderId="0" xfId="0" applyFont="1" applyBorder="1" applyAlignment="1" applyProtection="1">
      <alignment horizontal="right" vertical="center"/>
      <protection hidden="1"/>
    </xf>
    <xf numFmtId="0" fontId="114" fillId="0" borderId="0" xfId="0" applyFont="1" applyBorder="1" applyAlignment="1" applyProtection="1">
      <alignment horizontal="left" vertical="center"/>
      <protection locked="0" hidden="1"/>
    </xf>
    <xf numFmtId="0" fontId="150" fillId="0" borderId="0" xfId="0" applyFont="1" applyBorder="1" applyAlignment="1">
      <alignment horizontal="center" vertical="center"/>
    </xf>
    <xf numFmtId="0" fontId="121" fillId="0" borderId="0" xfId="0" applyFont="1" applyBorder="1" applyAlignment="1" applyProtection="1">
      <alignment horizontal="center" vertical="center" shrinkToFit="1"/>
      <protection hidden="1"/>
    </xf>
    <xf numFmtId="0" fontId="123" fillId="0" borderId="0" xfId="0" applyFont="1" applyBorder="1" applyAlignment="1" applyProtection="1">
      <alignment horizontal="center" vertical="center" shrinkToFit="1"/>
      <protection hidden="1"/>
    </xf>
    <xf numFmtId="0" fontId="124" fillId="0" borderId="0" xfId="0" applyFont="1" applyBorder="1" applyAlignment="1" applyProtection="1">
      <alignment horizontal="center" vertical="center"/>
      <protection hidden="1"/>
    </xf>
    <xf numFmtId="0" fontId="127" fillId="0" borderId="0" xfId="0" applyFont="1" applyBorder="1" applyAlignment="1" applyProtection="1">
      <alignment horizontal="right" vertical="center"/>
      <protection hidden="1"/>
    </xf>
    <xf numFmtId="0" fontId="128" fillId="0" borderId="0" xfId="0" applyFont="1" applyBorder="1" applyAlignment="1" applyProtection="1">
      <alignment horizontal="left" vertical="top" indent="2" shrinkToFit="1"/>
      <protection hidden="1"/>
    </xf>
    <xf numFmtId="0" fontId="130" fillId="0" borderId="0" xfId="0" applyFont="1" applyBorder="1" applyAlignment="1" applyProtection="1">
      <alignment horizontal="right" vertical="center"/>
      <protection hidden="1"/>
    </xf>
    <xf numFmtId="0" fontId="131" fillId="0" borderId="0" xfId="0" applyFont="1" applyBorder="1" applyAlignment="1" applyProtection="1">
      <alignment horizontal="left" vertical="center" indent="2" shrinkToFit="1"/>
      <protection hidden="1"/>
    </xf>
    <xf numFmtId="0" fontId="132" fillId="0" borderId="0" xfId="0" applyFont="1" applyBorder="1" applyAlignment="1" applyProtection="1">
      <alignment horizontal="center" vertical="center"/>
      <protection hidden="1"/>
    </xf>
    <xf numFmtId="0" fontId="136" fillId="0" borderId="0" xfId="0" applyFont="1" applyAlignment="1">
      <alignment horizontal="center" vertical="center"/>
    </xf>
    <xf numFmtId="0" fontId="133" fillId="0" borderId="0" xfId="0" applyFont="1" applyBorder="1" applyAlignment="1" applyProtection="1">
      <alignment horizontal="center" vertical="center"/>
      <protection hidden="1"/>
    </xf>
  </cellXfs>
  <cellStyles count="2">
    <cellStyle name="Hyperlink" xfId="1" builtinId="8"/>
    <cellStyle name="Normal" xfId="0" builtinId="0"/>
  </cellStyles>
  <dxfs count="31">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rgb="FF0000FF"/>
      </font>
    </dxf>
    <dxf>
      <font>
        <color rgb="FFFF0000"/>
      </font>
    </dxf>
    <dxf>
      <font>
        <color rgb="FFFF000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b/>
        <i val="0"/>
        <color rgb="FFFF0000"/>
      </font>
    </dxf>
    <dxf>
      <font>
        <color rgb="FF0000FF"/>
      </font>
    </dxf>
    <dxf>
      <font>
        <color rgb="FFFF0000"/>
      </font>
    </dxf>
    <dxf>
      <font>
        <color rgb="FFFF0000"/>
      </font>
    </dxf>
  </dxfs>
  <tableStyles count="0" defaultTableStyle="TableStyleMedium2" defaultPivotStyle="PivotStyleLight16"/>
  <colors>
    <mruColors>
      <color rgb="FF0000FF"/>
      <color rgb="FF660033"/>
      <color rgb="FF6600CC"/>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10</xdr:col>
      <xdr:colOff>371475</xdr:colOff>
      <xdr:row>6</xdr:row>
      <xdr:rowOff>200025</xdr:rowOff>
    </xdr:from>
    <xdr:to>
      <xdr:col>20</xdr:col>
      <xdr:colOff>342900</xdr:colOff>
      <xdr:row>13</xdr:row>
      <xdr:rowOff>114300</xdr:rowOff>
    </xdr:to>
    <xdr:sp macro="" textlink="">
      <xdr:nvSpPr>
        <xdr:cNvPr id="2" name="Left Arrow 1"/>
        <xdr:cNvSpPr/>
      </xdr:nvSpPr>
      <xdr:spPr>
        <a:xfrm>
          <a:off x="6181725" y="2066925"/>
          <a:ext cx="6067425" cy="1609725"/>
        </a:xfrm>
        <a:prstGeom prst="leftArrow">
          <a:avLst/>
        </a:prstGeom>
      </xdr:spPr>
      <xdr:style>
        <a:lnRef idx="1">
          <a:schemeClr val="accent6"/>
        </a:lnRef>
        <a:fillRef idx="3">
          <a:schemeClr val="accent6"/>
        </a:fillRef>
        <a:effectRef idx="2">
          <a:schemeClr val="accent6"/>
        </a:effectRef>
        <a:fontRef idx="minor">
          <a:schemeClr val="lt1"/>
        </a:fontRef>
      </xdr:style>
      <xdr:txBody>
        <a:bodyPr vertOverflow="clip" horzOverflow="clip" rtlCol="0" anchor="ctr"/>
        <a:lstStyle/>
        <a:p>
          <a:pPr algn="ctr"/>
          <a:r>
            <a:rPr lang="en-IN" sz="2400" b="1">
              <a:solidFill>
                <a:srgbClr val="0000FF"/>
              </a:solidFill>
            </a:rPr>
            <a:t>Roll No. </a:t>
          </a:r>
          <a:r>
            <a:rPr lang="mr-IN" sz="2400" b="1">
              <a:solidFill>
                <a:srgbClr val="0000FF"/>
              </a:solidFill>
            </a:rPr>
            <a:t>बदलिए और </a:t>
          </a:r>
          <a:r>
            <a:rPr lang="en-US" sz="2400" b="1">
              <a:solidFill>
                <a:srgbClr val="0000FF"/>
              </a:solidFill>
            </a:rPr>
            <a:t>Report Card Ready</a:t>
          </a:r>
          <a:endParaRPr lang="en-IN" sz="2400" b="1">
            <a:solidFill>
              <a:srgbClr val="0000FF"/>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361950</xdr:colOff>
      <xdr:row>9</xdr:row>
      <xdr:rowOff>371475</xdr:rowOff>
    </xdr:from>
    <xdr:to>
      <xdr:col>8</xdr:col>
      <xdr:colOff>200025</xdr:colOff>
      <xdr:row>20</xdr:row>
      <xdr:rowOff>17991</xdr:rowOff>
    </xdr:to>
    <xdr:pic>
      <xdr:nvPicPr>
        <xdr:cNvPr id="4" name="Picture 3"/>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85800" y="3000375"/>
          <a:ext cx="5238750" cy="2751666"/>
        </a:xfrm>
        <a:prstGeom prst="ellipse">
          <a:avLst/>
        </a:prstGeom>
        <a:ln>
          <a:noFill/>
        </a:ln>
        <a:effectLst>
          <a:softEdge rad="112500"/>
        </a:effectLst>
      </xdr:spPr>
    </xdr:pic>
    <xdr:clientData/>
  </xdr:twoCellAnchor>
  <xdr:twoCellAnchor editAs="oneCell">
    <xdr:from>
      <xdr:col>0</xdr:col>
      <xdr:colOff>28575</xdr:colOff>
      <xdr:row>0</xdr:row>
      <xdr:rowOff>19049</xdr:rowOff>
    </xdr:from>
    <xdr:to>
      <xdr:col>9</xdr:col>
      <xdr:colOff>325425</xdr:colOff>
      <xdr:row>36</xdr:row>
      <xdr:rowOff>390525</xdr:rowOff>
    </xdr:to>
    <xdr:pic>
      <xdr:nvPicPr>
        <xdr:cNvPr id="3" name="Picture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8575" y="19049"/>
          <a:ext cx="6602400" cy="1065847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hellomitraonline@gmail.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34"/>
  <sheetViews>
    <sheetView zoomScale="80" zoomScaleNormal="80" workbookViewId="0">
      <selection activeCell="W9" sqref="W9"/>
    </sheetView>
  </sheetViews>
  <sheetFormatPr defaultRowHeight="15" x14ac:dyDescent="0.25"/>
  <cols>
    <col min="20" max="20" width="29.140625" customWidth="1"/>
  </cols>
  <sheetData>
    <row r="1" spans="2:20" x14ac:dyDescent="0.25">
      <c r="B1" s="505" t="s">
        <v>132</v>
      </c>
      <c r="C1" s="506"/>
      <c r="D1" s="506"/>
      <c r="E1" s="506"/>
      <c r="F1" s="506"/>
      <c r="G1" s="506"/>
      <c r="H1" s="506"/>
      <c r="I1" s="506"/>
      <c r="J1" s="506"/>
      <c r="K1" s="506"/>
      <c r="L1" s="506"/>
      <c r="M1" s="506"/>
      <c r="N1" s="506"/>
      <c r="O1" s="506"/>
      <c r="P1" s="506"/>
      <c r="Q1" s="506"/>
      <c r="R1" s="506"/>
      <c r="S1" s="506"/>
      <c r="T1" s="507"/>
    </row>
    <row r="2" spans="2:20" ht="15.75" thickBot="1" x14ac:dyDescent="0.3">
      <c r="B2" s="508"/>
      <c r="C2" s="509"/>
      <c r="D2" s="509"/>
      <c r="E2" s="509"/>
      <c r="F2" s="509"/>
      <c r="G2" s="509"/>
      <c r="H2" s="509"/>
      <c r="I2" s="509"/>
      <c r="J2" s="509"/>
      <c r="K2" s="509"/>
      <c r="L2" s="509"/>
      <c r="M2" s="509"/>
      <c r="N2" s="509"/>
      <c r="O2" s="509"/>
      <c r="P2" s="509"/>
      <c r="Q2" s="509"/>
      <c r="R2" s="509"/>
      <c r="S2" s="509"/>
      <c r="T2" s="510"/>
    </row>
    <row r="3" spans="2:20" ht="17.25" customHeight="1" x14ac:dyDescent="0.3">
      <c r="B3" s="515" t="s">
        <v>140</v>
      </c>
      <c r="C3" s="516"/>
      <c r="D3" s="516"/>
      <c r="E3" s="516"/>
      <c r="F3" s="516"/>
      <c r="G3" s="262"/>
      <c r="H3" s="519" t="s">
        <v>201</v>
      </c>
      <c r="I3" s="520"/>
      <c r="J3" s="520"/>
      <c r="K3" s="520"/>
      <c r="L3" s="520"/>
      <c r="M3" s="520"/>
      <c r="N3" s="520"/>
      <c r="O3" s="520"/>
      <c r="P3" s="520"/>
      <c r="Q3" s="520"/>
      <c r="R3" s="520"/>
      <c r="S3" s="262"/>
      <c r="T3" s="522" t="s">
        <v>220</v>
      </c>
    </row>
    <row r="4" spans="2:20" ht="17.25" customHeight="1" x14ac:dyDescent="0.3">
      <c r="B4" s="517"/>
      <c r="C4" s="518"/>
      <c r="D4" s="518"/>
      <c r="E4" s="518"/>
      <c r="F4" s="518"/>
      <c r="G4" s="262"/>
      <c r="H4" s="521"/>
      <c r="I4" s="521"/>
      <c r="J4" s="521"/>
      <c r="K4" s="521"/>
      <c r="L4" s="521"/>
      <c r="M4" s="521"/>
      <c r="N4" s="521"/>
      <c r="O4" s="521"/>
      <c r="P4" s="521"/>
      <c r="Q4" s="521"/>
      <c r="R4" s="521"/>
      <c r="S4" s="262"/>
      <c r="T4" s="523"/>
    </row>
    <row r="5" spans="2:20" ht="27" x14ac:dyDescent="0.5">
      <c r="B5" s="261"/>
      <c r="C5" s="299"/>
      <c r="D5" s="262"/>
      <c r="E5" s="262"/>
      <c r="F5" s="262"/>
      <c r="G5" s="262"/>
      <c r="H5" s="262"/>
      <c r="I5" s="262"/>
      <c r="J5" s="262"/>
      <c r="K5" s="262"/>
      <c r="L5" s="262"/>
      <c r="M5" s="262"/>
      <c r="N5" s="262"/>
      <c r="O5" s="262"/>
      <c r="P5" s="262"/>
      <c r="Q5" s="262"/>
      <c r="R5" s="262"/>
      <c r="S5" s="262"/>
      <c r="T5" s="263"/>
    </row>
    <row r="6" spans="2:20" ht="29.25" x14ac:dyDescent="0.5">
      <c r="B6" s="294"/>
      <c r="C6" s="300">
        <v>1</v>
      </c>
      <c r="D6" s="524" t="s">
        <v>154</v>
      </c>
      <c r="E6" s="524"/>
      <c r="F6" s="524"/>
      <c r="G6" s="524"/>
      <c r="H6" s="524"/>
      <c r="I6" s="524"/>
      <c r="J6" s="524"/>
      <c r="K6" s="524"/>
      <c r="L6" s="524"/>
      <c r="M6" s="524"/>
      <c r="N6" s="524"/>
      <c r="O6" s="524"/>
      <c r="P6" s="524"/>
      <c r="Q6" s="524"/>
      <c r="R6" s="524"/>
      <c r="S6" s="524"/>
      <c r="T6" s="525"/>
    </row>
    <row r="7" spans="2:20" ht="9" customHeight="1" x14ac:dyDescent="0.5">
      <c r="B7" s="294"/>
      <c r="C7" s="300"/>
      <c r="D7" s="322"/>
      <c r="E7" s="322"/>
      <c r="F7" s="322"/>
      <c r="G7" s="322"/>
      <c r="H7" s="322"/>
      <c r="I7" s="322"/>
      <c r="J7" s="322"/>
      <c r="K7" s="322"/>
      <c r="L7" s="322"/>
      <c r="M7" s="322"/>
      <c r="N7" s="322"/>
      <c r="O7" s="322"/>
      <c r="P7" s="322"/>
      <c r="Q7" s="322"/>
      <c r="R7" s="322"/>
      <c r="S7" s="322"/>
      <c r="T7" s="323"/>
    </row>
    <row r="8" spans="2:20" ht="29.25" x14ac:dyDescent="0.5">
      <c r="B8" s="294"/>
      <c r="C8" s="300"/>
      <c r="D8" s="322" t="s">
        <v>155</v>
      </c>
      <c r="E8" s="322"/>
      <c r="F8" s="322"/>
      <c r="G8" s="322"/>
      <c r="H8" s="322"/>
      <c r="I8" s="322"/>
      <c r="J8" s="322"/>
      <c r="K8" s="322"/>
      <c r="L8" s="322"/>
      <c r="M8" s="322"/>
      <c r="N8" s="322"/>
      <c r="O8" s="322"/>
      <c r="P8" s="322"/>
      <c r="Q8" s="322"/>
      <c r="R8" s="322"/>
      <c r="S8" s="322"/>
      <c r="T8" s="323"/>
    </row>
    <row r="9" spans="2:20" ht="29.25" x14ac:dyDescent="0.5">
      <c r="B9" s="294"/>
      <c r="C9" s="300"/>
      <c r="D9" s="322" t="s">
        <v>156</v>
      </c>
      <c r="E9" s="322"/>
      <c r="F9" s="322"/>
      <c r="G9" s="322"/>
      <c r="H9" s="322"/>
      <c r="I9" s="322"/>
      <c r="J9" s="322"/>
      <c r="K9" s="322"/>
      <c r="L9" s="322"/>
      <c r="M9" s="322"/>
      <c r="N9" s="322"/>
      <c r="O9" s="322"/>
      <c r="P9" s="322"/>
      <c r="Q9" s="322"/>
      <c r="R9" s="322"/>
      <c r="S9" s="322"/>
      <c r="T9" s="323"/>
    </row>
    <row r="10" spans="2:20" ht="29.25" x14ac:dyDescent="0.5">
      <c r="B10" s="294"/>
      <c r="C10" s="300"/>
      <c r="D10" s="322" t="s">
        <v>208</v>
      </c>
      <c r="E10" s="322"/>
      <c r="F10" s="322"/>
      <c r="G10" s="322"/>
      <c r="H10" s="322"/>
      <c r="I10" s="322"/>
      <c r="J10" s="322"/>
      <c r="K10" s="322"/>
      <c r="L10" s="322"/>
      <c r="M10" s="322"/>
      <c r="N10" s="322"/>
      <c r="O10" s="322"/>
      <c r="P10" s="322"/>
      <c r="Q10" s="322"/>
      <c r="R10" s="322"/>
      <c r="S10" s="322"/>
      <c r="T10" s="323"/>
    </row>
    <row r="11" spans="2:20" ht="29.25" x14ac:dyDescent="0.5">
      <c r="B11" s="294"/>
      <c r="C11" s="301"/>
      <c r="D11" s="322"/>
      <c r="E11" s="322"/>
      <c r="F11" s="302"/>
      <c r="G11" s="302"/>
      <c r="H11" s="302"/>
      <c r="I11" s="302"/>
      <c r="J11" s="302"/>
      <c r="K11" s="302"/>
      <c r="L11" s="302"/>
      <c r="M11" s="302"/>
      <c r="N11" s="302"/>
      <c r="O11" s="302"/>
      <c r="P11" s="302"/>
      <c r="Q11" s="302"/>
      <c r="R11" s="302"/>
      <c r="S11" s="302"/>
      <c r="T11" s="303"/>
    </row>
    <row r="12" spans="2:20" ht="27" x14ac:dyDescent="0.5">
      <c r="B12" s="294"/>
      <c r="C12" s="300">
        <v>2</v>
      </c>
      <c r="D12" s="513" t="s">
        <v>195</v>
      </c>
      <c r="E12" s="513"/>
      <c r="F12" s="513"/>
      <c r="G12" s="513"/>
      <c r="H12" s="513"/>
      <c r="I12" s="513"/>
      <c r="J12" s="513"/>
      <c r="K12" s="513"/>
      <c r="L12" s="513"/>
      <c r="M12" s="513"/>
      <c r="N12" s="513"/>
      <c r="O12" s="513"/>
      <c r="P12" s="513"/>
      <c r="Q12" s="513"/>
      <c r="R12" s="513"/>
      <c r="S12" s="513"/>
      <c r="T12" s="514"/>
    </row>
    <row r="13" spans="2:20" ht="27" x14ac:dyDescent="0.5">
      <c r="B13" s="294"/>
      <c r="C13" s="304"/>
      <c r="D13" s="513"/>
      <c r="E13" s="513"/>
      <c r="F13" s="513"/>
      <c r="G13" s="513"/>
      <c r="H13" s="513"/>
      <c r="I13" s="513"/>
      <c r="J13" s="513"/>
      <c r="K13" s="513"/>
      <c r="L13" s="513"/>
      <c r="M13" s="513"/>
      <c r="N13" s="513"/>
      <c r="O13" s="513"/>
      <c r="P13" s="513"/>
      <c r="Q13" s="513"/>
      <c r="R13" s="513"/>
      <c r="S13" s="513"/>
      <c r="T13" s="514"/>
    </row>
    <row r="14" spans="2:20" ht="29.25" x14ac:dyDescent="0.5">
      <c r="B14" s="294"/>
      <c r="C14" s="300">
        <v>3</v>
      </c>
      <c r="D14" s="511" t="s">
        <v>157</v>
      </c>
      <c r="E14" s="511"/>
      <c r="F14" s="511"/>
      <c r="G14" s="511"/>
      <c r="H14" s="511"/>
      <c r="I14" s="511"/>
      <c r="J14" s="511"/>
      <c r="K14" s="511"/>
      <c r="L14" s="511"/>
      <c r="M14" s="511"/>
      <c r="N14" s="511"/>
      <c r="O14" s="511"/>
      <c r="P14" s="511"/>
      <c r="Q14" s="511"/>
      <c r="R14" s="511"/>
      <c r="S14" s="511"/>
      <c r="T14" s="512"/>
    </row>
    <row r="15" spans="2:20" ht="29.25" x14ac:dyDescent="0.5">
      <c r="B15" s="294"/>
      <c r="C15" s="301"/>
      <c r="D15" s="322"/>
      <c r="E15" s="322"/>
      <c r="F15" s="302"/>
      <c r="G15" s="302"/>
      <c r="H15" s="302"/>
      <c r="I15" s="302"/>
      <c r="J15" s="302"/>
      <c r="K15" s="302"/>
      <c r="L15" s="302"/>
      <c r="M15" s="302"/>
      <c r="N15" s="302"/>
      <c r="O15" s="302"/>
      <c r="P15" s="302"/>
      <c r="Q15" s="302"/>
      <c r="R15" s="302"/>
      <c r="S15" s="302"/>
      <c r="T15" s="303"/>
    </row>
    <row r="16" spans="2:20" ht="29.25" x14ac:dyDescent="0.5">
      <c r="B16" s="294"/>
      <c r="C16" s="300">
        <v>4</v>
      </c>
      <c r="D16" s="511" t="s">
        <v>158</v>
      </c>
      <c r="E16" s="511"/>
      <c r="F16" s="511"/>
      <c r="G16" s="511"/>
      <c r="H16" s="511"/>
      <c r="I16" s="511"/>
      <c r="J16" s="511"/>
      <c r="K16" s="511"/>
      <c r="L16" s="511"/>
      <c r="M16" s="511"/>
      <c r="N16" s="511"/>
      <c r="O16" s="511"/>
      <c r="P16" s="511"/>
      <c r="Q16" s="511"/>
      <c r="R16" s="511"/>
      <c r="S16" s="511"/>
      <c r="T16" s="512"/>
    </row>
    <row r="17" spans="2:20" ht="29.25" x14ac:dyDescent="0.5">
      <c r="B17" s="294"/>
      <c r="C17" s="301"/>
      <c r="D17" s="511" t="s">
        <v>159</v>
      </c>
      <c r="E17" s="511"/>
      <c r="F17" s="511"/>
      <c r="G17" s="511"/>
      <c r="H17" s="511"/>
      <c r="I17" s="511"/>
      <c r="J17" s="511"/>
      <c r="K17" s="511"/>
      <c r="L17" s="511"/>
      <c r="M17" s="511"/>
      <c r="N17" s="511"/>
      <c r="O17" s="511"/>
      <c r="P17" s="511"/>
      <c r="Q17" s="511"/>
      <c r="R17" s="511"/>
      <c r="S17" s="511"/>
      <c r="T17" s="512"/>
    </row>
    <row r="18" spans="2:20" ht="42" customHeight="1" x14ac:dyDescent="0.25">
      <c r="B18" s="526" t="s">
        <v>210</v>
      </c>
      <c r="C18" s="527"/>
      <c r="D18" s="481" t="s">
        <v>209</v>
      </c>
      <c r="E18" s="439"/>
      <c r="F18" s="439"/>
      <c r="G18" s="439"/>
      <c r="H18" s="439"/>
      <c r="I18" s="439"/>
      <c r="J18" s="439"/>
      <c r="K18" s="439"/>
      <c r="L18" s="439"/>
      <c r="M18" s="439"/>
      <c r="N18" s="439"/>
      <c r="O18" s="439"/>
      <c r="P18" s="439"/>
      <c r="Q18" s="439"/>
      <c r="R18" s="439"/>
      <c r="S18" s="439"/>
      <c r="T18" s="440"/>
    </row>
    <row r="19" spans="2:20" ht="29.25" x14ac:dyDescent="0.5">
      <c r="B19" s="294"/>
      <c r="C19" s="301"/>
      <c r="D19" s="322"/>
      <c r="E19" s="322"/>
      <c r="F19" s="302"/>
      <c r="G19" s="302"/>
      <c r="H19" s="302"/>
      <c r="I19" s="302"/>
      <c r="J19" s="302"/>
      <c r="K19" s="302"/>
      <c r="L19" s="302"/>
      <c r="M19" s="302"/>
      <c r="N19" s="302"/>
      <c r="O19" s="302"/>
      <c r="P19" s="302"/>
      <c r="Q19" s="302"/>
      <c r="R19" s="302"/>
      <c r="S19" s="302"/>
      <c r="T19" s="303"/>
    </row>
    <row r="20" spans="2:20" ht="29.25" x14ac:dyDescent="0.5">
      <c r="B20" s="294"/>
      <c r="C20" s="300">
        <v>5</v>
      </c>
      <c r="D20" s="322" t="s">
        <v>145</v>
      </c>
      <c r="E20" s="322"/>
      <c r="F20" s="322"/>
      <c r="G20" s="322"/>
      <c r="H20" s="322"/>
      <c r="I20" s="322"/>
      <c r="J20" s="322"/>
      <c r="K20" s="322"/>
      <c r="L20" s="322"/>
      <c r="M20" s="322"/>
      <c r="N20" s="322"/>
      <c r="O20" s="322"/>
      <c r="P20" s="322"/>
      <c r="Q20" s="322"/>
      <c r="R20" s="322"/>
      <c r="S20" s="322"/>
      <c r="T20" s="323"/>
    </row>
    <row r="21" spans="2:20" ht="29.25" x14ac:dyDescent="0.5">
      <c r="B21" s="294"/>
      <c r="C21" s="301"/>
      <c r="D21" s="322" t="s">
        <v>146</v>
      </c>
      <c r="E21" s="322"/>
      <c r="F21" s="322"/>
      <c r="G21" s="322"/>
      <c r="H21" s="322"/>
      <c r="I21" s="322"/>
      <c r="J21" s="322"/>
      <c r="K21" s="322"/>
      <c r="L21" s="322"/>
      <c r="M21" s="322"/>
      <c r="N21" s="322"/>
      <c r="O21" s="322"/>
      <c r="P21" s="322"/>
      <c r="Q21" s="322"/>
      <c r="R21" s="322"/>
      <c r="S21" s="322"/>
      <c r="T21" s="323"/>
    </row>
    <row r="22" spans="2:20" ht="29.25" x14ac:dyDescent="0.5">
      <c r="B22" s="294"/>
      <c r="C22" s="301"/>
      <c r="D22" s="322"/>
      <c r="E22" s="322"/>
      <c r="F22" s="302"/>
      <c r="G22" s="302"/>
      <c r="H22" s="302"/>
      <c r="I22" s="302"/>
      <c r="J22" s="302"/>
      <c r="K22" s="302"/>
      <c r="L22" s="302"/>
      <c r="M22" s="302"/>
      <c r="N22" s="302"/>
      <c r="O22" s="302"/>
      <c r="P22" s="302"/>
      <c r="Q22" s="302"/>
      <c r="R22" s="302"/>
      <c r="S22" s="302"/>
      <c r="T22" s="303"/>
    </row>
    <row r="23" spans="2:20" ht="29.25" x14ac:dyDescent="0.5">
      <c r="B23" s="294"/>
      <c r="C23" s="300">
        <v>6</v>
      </c>
      <c r="D23" s="322" t="s">
        <v>147</v>
      </c>
      <c r="E23" s="322"/>
      <c r="F23" s="322"/>
      <c r="G23" s="322"/>
      <c r="H23" s="322"/>
      <c r="I23" s="322"/>
      <c r="J23" s="322"/>
      <c r="K23" s="322"/>
      <c r="L23" s="322"/>
      <c r="M23" s="322"/>
      <c r="N23" s="322"/>
      <c r="O23" s="322"/>
      <c r="P23" s="322"/>
      <c r="Q23" s="322"/>
      <c r="R23" s="322"/>
      <c r="S23" s="322"/>
      <c r="T23" s="323"/>
    </row>
    <row r="24" spans="2:20" ht="29.25" x14ac:dyDescent="0.5">
      <c r="B24" s="294"/>
      <c r="C24" s="301"/>
      <c r="D24" s="322" t="s">
        <v>148</v>
      </c>
      <c r="E24" s="322"/>
      <c r="F24" s="302" t="s">
        <v>149</v>
      </c>
      <c r="G24" s="302"/>
      <c r="H24" s="302"/>
      <c r="I24" s="302"/>
      <c r="J24" s="302"/>
      <c r="K24" s="302"/>
      <c r="L24" s="302"/>
      <c r="M24" s="302"/>
      <c r="N24" s="302"/>
      <c r="O24" s="302"/>
      <c r="P24" s="302"/>
      <c r="Q24" s="302"/>
      <c r="R24" s="302"/>
      <c r="S24" s="302"/>
      <c r="T24" s="303"/>
    </row>
    <row r="25" spans="2:20" ht="29.25" x14ac:dyDescent="0.5">
      <c r="B25" s="294"/>
      <c r="C25" s="301"/>
      <c r="D25" s="322"/>
      <c r="E25" s="322"/>
      <c r="F25" s="302" t="s">
        <v>150</v>
      </c>
      <c r="G25" s="302"/>
      <c r="H25" s="302"/>
      <c r="I25" s="302"/>
      <c r="J25" s="302"/>
      <c r="K25" s="302"/>
      <c r="L25" s="302"/>
      <c r="M25" s="302"/>
      <c r="N25" s="302"/>
      <c r="O25" s="302"/>
      <c r="P25" s="302"/>
      <c r="Q25" s="302"/>
      <c r="R25" s="302"/>
      <c r="S25" s="302"/>
      <c r="T25" s="303"/>
    </row>
    <row r="26" spans="2:20" ht="29.25" x14ac:dyDescent="0.5">
      <c r="B26" s="294"/>
      <c r="C26" s="301"/>
      <c r="D26" s="322"/>
      <c r="E26" s="322"/>
      <c r="F26" s="302" t="s">
        <v>151</v>
      </c>
      <c r="G26" s="302"/>
      <c r="H26" s="302"/>
      <c r="I26" s="302"/>
      <c r="J26" s="302"/>
      <c r="K26" s="302"/>
      <c r="L26" s="302"/>
      <c r="M26" s="302"/>
      <c r="N26" s="302"/>
      <c r="O26" s="302"/>
      <c r="P26" s="302"/>
      <c r="Q26" s="302"/>
      <c r="R26" s="302"/>
      <c r="S26" s="302"/>
      <c r="T26" s="303"/>
    </row>
    <row r="27" spans="2:20" ht="29.25" x14ac:dyDescent="0.5">
      <c r="B27" s="294"/>
      <c r="C27" s="299"/>
      <c r="D27" s="322"/>
      <c r="E27" s="322"/>
      <c r="F27" s="302"/>
      <c r="G27" s="302"/>
      <c r="H27" s="302"/>
      <c r="I27" s="302"/>
      <c r="J27" s="302"/>
      <c r="K27" s="302"/>
      <c r="L27" s="302"/>
      <c r="M27" s="302"/>
      <c r="N27" s="302"/>
      <c r="O27" s="302"/>
      <c r="P27" s="302"/>
      <c r="Q27" s="302"/>
      <c r="R27" s="302"/>
      <c r="S27" s="302"/>
      <c r="T27" s="303"/>
    </row>
    <row r="28" spans="2:20" ht="29.25" x14ac:dyDescent="0.3">
      <c r="B28" s="261"/>
      <c r="C28" s="300">
        <v>7</v>
      </c>
      <c r="D28" s="322" t="s">
        <v>152</v>
      </c>
      <c r="E28" s="322"/>
      <c r="F28" s="322"/>
      <c r="G28" s="322"/>
      <c r="H28" s="322"/>
      <c r="I28" s="322"/>
      <c r="J28" s="322"/>
      <c r="K28" s="322"/>
      <c r="L28" s="322"/>
      <c r="M28" s="322"/>
      <c r="N28" s="322"/>
      <c r="O28" s="322"/>
      <c r="P28" s="322"/>
      <c r="Q28" s="322"/>
      <c r="R28" s="322"/>
      <c r="S28" s="322"/>
      <c r="T28" s="323"/>
    </row>
    <row r="29" spans="2:20" ht="29.25" x14ac:dyDescent="0.3">
      <c r="B29" s="261"/>
      <c r="C29" s="301"/>
      <c r="D29" s="322" t="s">
        <v>153</v>
      </c>
      <c r="E29" s="322"/>
      <c r="F29" s="322"/>
      <c r="G29" s="322"/>
      <c r="H29" s="322"/>
      <c r="I29" s="322"/>
      <c r="J29" s="322"/>
      <c r="K29" s="322"/>
      <c r="L29" s="322"/>
      <c r="M29" s="322"/>
      <c r="N29" s="322"/>
      <c r="O29" s="322"/>
      <c r="P29" s="322"/>
      <c r="Q29" s="322"/>
      <c r="R29" s="322"/>
      <c r="S29" s="322"/>
      <c r="T29" s="323"/>
    </row>
    <row r="30" spans="2:20" ht="29.25" x14ac:dyDescent="0.5">
      <c r="B30" s="261"/>
      <c r="C30" s="299"/>
      <c r="D30" s="322"/>
      <c r="E30" s="322"/>
      <c r="F30" s="302"/>
      <c r="G30" s="302"/>
      <c r="H30" s="302"/>
      <c r="I30" s="302"/>
      <c r="J30" s="302"/>
      <c r="K30" s="302"/>
      <c r="L30" s="302"/>
      <c r="M30" s="302"/>
      <c r="N30" s="302"/>
      <c r="O30" s="302"/>
      <c r="P30" s="302"/>
      <c r="Q30" s="302"/>
      <c r="R30" s="302"/>
      <c r="S30" s="302"/>
      <c r="T30" s="303"/>
    </row>
    <row r="31" spans="2:20" ht="29.25" x14ac:dyDescent="0.25">
      <c r="B31" s="305"/>
      <c r="C31" s="300">
        <v>8</v>
      </c>
      <c r="D31" s="422" t="s">
        <v>196</v>
      </c>
      <c r="E31" s="422"/>
      <c r="F31" s="422"/>
      <c r="G31" s="422"/>
      <c r="H31" s="422"/>
      <c r="I31" s="422"/>
      <c r="J31" s="422"/>
      <c r="K31" s="422"/>
      <c r="L31" s="422"/>
      <c r="M31" s="422"/>
      <c r="N31" s="422"/>
      <c r="O31" s="422"/>
      <c r="P31" s="422"/>
      <c r="Q31" s="422"/>
      <c r="R31" s="422"/>
      <c r="S31" s="422"/>
      <c r="T31" s="423"/>
    </row>
    <row r="32" spans="2:20" ht="27" x14ac:dyDescent="0.5">
      <c r="B32" s="305"/>
      <c r="C32" s="299"/>
      <c r="D32" s="513" t="s">
        <v>197</v>
      </c>
      <c r="E32" s="513"/>
      <c r="F32" s="513"/>
      <c r="G32" s="513"/>
      <c r="H32" s="513"/>
      <c r="I32" s="513"/>
      <c r="J32" s="513"/>
      <c r="K32" s="513"/>
      <c r="L32" s="513"/>
      <c r="M32" s="513"/>
      <c r="N32" s="513"/>
      <c r="O32" s="513"/>
      <c r="P32" s="513"/>
      <c r="Q32" s="513"/>
      <c r="R32" s="513"/>
      <c r="S32" s="513"/>
      <c r="T32" s="514"/>
    </row>
    <row r="33" spans="2:20" ht="42.75" customHeight="1" x14ac:dyDescent="0.35">
      <c r="B33" s="305"/>
      <c r="C33" s="304"/>
      <c r="D33" s="513"/>
      <c r="E33" s="513"/>
      <c r="F33" s="513"/>
      <c r="G33" s="513"/>
      <c r="H33" s="513"/>
      <c r="I33" s="513"/>
      <c r="J33" s="513"/>
      <c r="K33" s="513"/>
      <c r="L33" s="513"/>
      <c r="M33" s="513"/>
      <c r="N33" s="513"/>
      <c r="O33" s="513"/>
      <c r="P33" s="513"/>
      <c r="Q33" s="513"/>
      <c r="R33" s="513"/>
      <c r="S33" s="513"/>
      <c r="T33" s="514"/>
    </row>
    <row r="34" spans="2:20" ht="27" thickBot="1" x14ac:dyDescent="0.45">
      <c r="B34" s="306"/>
      <c r="C34" s="307"/>
      <c r="D34" s="308"/>
      <c r="E34" s="308"/>
      <c r="F34" s="308"/>
      <c r="G34" s="308"/>
      <c r="H34" s="308"/>
      <c r="I34" s="308"/>
      <c r="J34" s="308"/>
      <c r="K34" s="308"/>
      <c r="L34" s="308"/>
      <c r="M34" s="308"/>
      <c r="N34" s="308"/>
      <c r="O34" s="308"/>
      <c r="P34" s="308"/>
      <c r="Q34" s="308"/>
      <c r="R34" s="308"/>
      <c r="S34" s="308"/>
      <c r="T34" s="309"/>
    </row>
  </sheetData>
  <sheetProtection password="ACED" sheet="1" objects="1" scenarios="1"/>
  <mergeCells count="11">
    <mergeCell ref="B1:T2"/>
    <mergeCell ref="D14:T14"/>
    <mergeCell ref="D16:T16"/>
    <mergeCell ref="D17:T17"/>
    <mergeCell ref="D32:T33"/>
    <mergeCell ref="B3:F4"/>
    <mergeCell ref="H3:R4"/>
    <mergeCell ref="T3:T4"/>
    <mergeCell ref="D6:T6"/>
    <mergeCell ref="D12:T13"/>
    <mergeCell ref="B18:C1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rgb="FFFF0000"/>
  </sheetPr>
  <dimension ref="B1:T64"/>
  <sheetViews>
    <sheetView view="pageBreakPreview" zoomScale="90" zoomScaleNormal="100" zoomScaleSheetLayoutView="90" workbookViewId="0">
      <selection activeCell="H15" sqref="H15"/>
    </sheetView>
  </sheetViews>
  <sheetFormatPr defaultRowHeight="20.25" x14ac:dyDescent="0.3"/>
  <cols>
    <col min="1" max="1" width="2.28515625" style="42" customWidth="1"/>
    <col min="2" max="2" width="5.85546875" style="40" customWidth="1"/>
    <col min="3" max="3" width="17" style="41" customWidth="1"/>
    <col min="4" max="4" width="8.140625" style="40" customWidth="1"/>
    <col min="5" max="5" width="9.140625" style="40"/>
    <col min="6" max="6" width="12.42578125" style="42" customWidth="1"/>
    <col min="7" max="7" width="11.42578125" style="42" customWidth="1"/>
    <col min="8" max="8" width="13.7109375" style="42" customWidth="1"/>
    <col min="9" max="9" width="9.140625" style="42" customWidth="1"/>
    <col min="10" max="10" width="9.140625" style="43"/>
    <col min="11" max="11" width="36.85546875" style="42" customWidth="1"/>
    <col min="12" max="12" width="16.28515625" style="42" customWidth="1"/>
    <col min="13" max="13" width="16" style="42" customWidth="1"/>
    <col min="14" max="14" width="3.85546875" style="42" customWidth="1"/>
    <col min="15" max="16384" width="9.140625" style="42"/>
  </cols>
  <sheetData>
    <row r="1" spans="2:20" ht="29.25" customHeight="1" thickBot="1" x14ac:dyDescent="0.55000000000000004">
      <c r="B1" s="259"/>
      <c r="C1" s="528" t="s">
        <v>160</v>
      </c>
      <c r="D1" s="528"/>
      <c r="E1" s="528"/>
      <c r="F1" s="528"/>
      <c r="G1" s="528"/>
      <c r="H1" s="260"/>
      <c r="I1" s="559" t="s">
        <v>141</v>
      </c>
      <c r="J1" s="562" t="s">
        <v>160</v>
      </c>
      <c r="K1" s="562"/>
      <c r="L1" s="562"/>
      <c r="M1" s="562"/>
    </row>
    <row r="2" spans="2:20" ht="49.5" customHeight="1" thickBot="1" x14ac:dyDescent="0.35">
      <c r="B2" s="248" t="s">
        <v>5</v>
      </c>
      <c r="C2" s="529" t="s">
        <v>118</v>
      </c>
      <c r="D2" s="530"/>
      <c r="E2" s="530"/>
      <c r="F2" s="530"/>
      <c r="G2" s="530"/>
      <c r="H2" s="531"/>
      <c r="I2" s="559"/>
      <c r="J2" s="252" t="s">
        <v>122</v>
      </c>
      <c r="K2" s="253" t="s">
        <v>130</v>
      </c>
      <c r="L2" s="533" t="s">
        <v>131</v>
      </c>
      <c r="M2" s="534"/>
      <c r="O2" s="556" t="s">
        <v>135</v>
      </c>
      <c r="P2" s="557"/>
      <c r="Q2" s="557"/>
      <c r="R2" s="557"/>
      <c r="S2" s="557"/>
      <c r="T2" s="558"/>
    </row>
    <row r="3" spans="2:20" ht="51" customHeight="1" thickBot="1" x14ac:dyDescent="0.35">
      <c r="B3" s="249" t="s">
        <v>5</v>
      </c>
      <c r="C3" s="265" t="s">
        <v>142</v>
      </c>
      <c r="D3" s="250" t="s">
        <v>126</v>
      </c>
      <c r="E3" s="532" t="s">
        <v>136</v>
      </c>
      <c r="F3" s="532"/>
      <c r="G3" s="532"/>
      <c r="H3" s="251" t="s">
        <v>126</v>
      </c>
      <c r="I3" s="559"/>
      <c r="J3" s="254" t="s">
        <v>119</v>
      </c>
      <c r="K3" s="44" t="s">
        <v>120</v>
      </c>
      <c r="L3" s="424" t="s">
        <v>199</v>
      </c>
      <c r="M3" s="44" t="s">
        <v>121</v>
      </c>
      <c r="O3" s="550" t="s">
        <v>134</v>
      </c>
      <c r="P3" s="551"/>
      <c r="Q3" s="551"/>
      <c r="R3" s="551"/>
      <c r="S3" s="551"/>
      <c r="T3" s="552"/>
    </row>
    <row r="4" spans="2:20" ht="14.25" customHeight="1" thickBot="1" x14ac:dyDescent="0.35">
      <c r="I4" s="559"/>
      <c r="J4" s="255" t="s">
        <v>126</v>
      </c>
      <c r="K4" s="255" t="s">
        <v>126</v>
      </c>
      <c r="L4" s="255" t="s">
        <v>126</v>
      </c>
      <c r="M4" s="255" t="s">
        <v>126</v>
      </c>
      <c r="O4" s="553"/>
      <c r="P4" s="554"/>
      <c r="Q4" s="554"/>
      <c r="R4" s="554"/>
      <c r="S4" s="554"/>
      <c r="T4" s="555"/>
    </row>
    <row r="5" spans="2:20" ht="18" customHeight="1" x14ac:dyDescent="0.3">
      <c r="B5" s="45" t="s">
        <v>106</v>
      </c>
      <c r="C5" s="46" t="s">
        <v>99</v>
      </c>
      <c r="D5" s="536" t="s">
        <v>161</v>
      </c>
      <c r="E5" s="537"/>
      <c r="F5" s="537"/>
      <c r="G5" s="537"/>
      <c r="H5" s="538"/>
      <c r="I5" s="559"/>
      <c r="J5" s="425">
        <v>1</v>
      </c>
      <c r="K5" s="26"/>
      <c r="L5" s="27"/>
      <c r="M5" s="28"/>
      <c r="O5" s="560" t="s">
        <v>124</v>
      </c>
      <c r="P5" s="560"/>
      <c r="Q5" s="560"/>
      <c r="R5" s="560"/>
      <c r="S5" s="560"/>
      <c r="T5" s="560"/>
    </row>
    <row r="6" spans="2:20" ht="18" customHeight="1" x14ac:dyDescent="0.3">
      <c r="B6" s="47"/>
      <c r="C6" s="318" t="s">
        <v>162</v>
      </c>
      <c r="D6" s="536" t="s">
        <v>163</v>
      </c>
      <c r="E6" s="537"/>
      <c r="F6" s="537"/>
      <c r="G6" s="537"/>
      <c r="H6" s="538"/>
      <c r="I6" s="264" t="s">
        <v>5</v>
      </c>
      <c r="J6" s="32"/>
      <c r="K6" s="29"/>
      <c r="L6" s="30"/>
      <c r="M6" s="31"/>
      <c r="O6" s="560"/>
      <c r="P6" s="560"/>
      <c r="Q6" s="560"/>
      <c r="R6" s="560"/>
      <c r="S6" s="560"/>
      <c r="T6" s="560"/>
    </row>
    <row r="7" spans="2:20" ht="18" customHeight="1" x14ac:dyDescent="0.3">
      <c r="B7" s="45" t="s">
        <v>107</v>
      </c>
      <c r="C7" s="46" t="s">
        <v>100</v>
      </c>
      <c r="D7" s="21" t="s">
        <v>164</v>
      </c>
      <c r="E7" s="255" t="s">
        <v>138</v>
      </c>
      <c r="F7" s="46" t="s">
        <v>117</v>
      </c>
      <c r="G7" s="544" t="s">
        <v>165</v>
      </c>
      <c r="H7" s="546"/>
      <c r="J7" s="32"/>
      <c r="K7" s="29"/>
      <c r="L7" s="30"/>
      <c r="M7" s="31"/>
      <c r="O7" s="560"/>
      <c r="P7" s="560"/>
      <c r="Q7" s="560"/>
      <c r="R7" s="560"/>
      <c r="S7" s="560"/>
      <c r="T7" s="560"/>
    </row>
    <row r="8" spans="2:20" ht="18" customHeight="1" x14ac:dyDescent="0.3">
      <c r="B8" s="47"/>
      <c r="J8" s="32"/>
      <c r="K8" s="29"/>
      <c r="L8" s="30"/>
      <c r="M8" s="31"/>
    </row>
    <row r="9" spans="2:20" ht="18" customHeight="1" x14ac:dyDescent="0.3">
      <c r="B9" s="45" t="s">
        <v>108</v>
      </c>
      <c r="C9" s="46" t="s">
        <v>102</v>
      </c>
      <c r="D9" s="21">
        <v>1</v>
      </c>
      <c r="E9" s="256" t="s">
        <v>123</v>
      </c>
      <c r="F9" s="46" t="s">
        <v>166</v>
      </c>
      <c r="G9" s="319" t="s">
        <v>221</v>
      </c>
      <c r="J9" s="32"/>
      <c r="K9" s="29"/>
      <c r="L9" s="30"/>
      <c r="M9" s="31"/>
    </row>
    <row r="10" spans="2:20" ht="18" customHeight="1" x14ac:dyDescent="0.3">
      <c r="B10" s="47"/>
      <c r="J10" s="32"/>
      <c r="K10" s="29"/>
      <c r="L10" s="30"/>
      <c r="M10" s="31"/>
      <c r="O10" s="561" t="s">
        <v>125</v>
      </c>
      <c r="P10" s="561"/>
      <c r="Q10" s="561"/>
      <c r="R10" s="561"/>
      <c r="S10" s="561"/>
      <c r="T10" s="561"/>
    </row>
    <row r="11" spans="2:20" ht="18" customHeight="1" x14ac:dyDescent="0.3">
      <c r="B11" s="45" t="s">
        <v>109</v>
      </c>
      <c r="C11" s="46" t="s">
        <v>101</v>
      </c>
      <c r="D11" s="547" t="s">
        <v>167</v>
      </c>
      <c r="E11" s="548"/>
      <c r="F11" s="548"/>
      <c r="G11" s="549"/>
      <c r="H11" s="256" t="s">
        <v>123</v>
      </c>
      <c r="J11" s="32"/>
      <c r="K11" s="29"/>
      <c r="L11" s="30"/>
      <c r="M11" s="31"/>
      <c r="O11" s="561"/>
      <c r="P11" s="561"/>
      <c r="Q11" s="561"/>
      <c r="R11" s="561"/>
      <c r="S11" s="561"/>
      <c r="T11" s="561"/>
    </row>
    <row r="12" spans="2:20" ht="18" customHeight="1" x14ac:dyDescent="0.3">
      <c r="B12" s="47"/>
      <c r="D12" s="258" t="s">
        <v>126</v>
      </c>
      <c r="E12" s="320"/>
      <c r="J12" s="32"/>
      <c r="K12" s="29"/>
      <c r="L12" s="30"/>
      <c r="M12" s="31"/>
      <c r="O12" s="561"/>
      <c r="P12" s="561"/>
      <c r="Q12" s="561"/>
      <c r="R12" s="561"/>
      <c r="S12" s="561"/>
      <c r="T12" s="561"/>
    </row>
    <row r="13" spans="2:20" ht="18" customHeight="1" x14ac:dyDescent="0.3">
      <c r="B13" s="45" t="s">
        <v>110</v>
      </c>
      <c r="C13" s="48" t="s">
        <v>92</v>
      </c>
      <c r="D13" s="321">
        <v>6</v>
      </c>
      <c r="E13" s="48" t="s">
        <v>40</v>
      </c>
      <c r="F13" s="22" t="s">
        <v>164</v>
      </c>
      <c r="G13" s="256" t="s">
        <v>168</v>
      </c>
      <c r="J13" s="32"/>
      <c r="K13" s="29"/>
      <c r="L13" s="30"/>
      <c r="M13" s="31"/>
      <c r="O13" s="561"/>
      <c r="P13" s="561"/>
      <c r="Q13" s="561"/>
      <c r="R13" s="561"/>
      <c r="S13" s="561"/>
      <c r="T13" s="561"/>
    </row>
    <row r="14" spans="2:20" ht="18" customHeight="1" x14ac:dyDescent="0.3">
      <c r="B14" s="47"/>
      <c r="D14" s="258" t="s">
        <v>126</v>
      </c>
      <c r="E14" s="258" t="s">
        <v>126</v>
      </c>
      <c r="J14" s="32"/>
      <c r="K14" s="29"/>
      <c r="L14" s="30"/>
      <c r="M14" s="31"/>
    </row>
    <row r="15" spans="2:20" ht="18" customHeight="1" x14ac:dyDescent="0.3">
      <c r="B15" s="45" t="s">
        <v>111</v>
      </c>
      <c r="D15" s="34" t="s">
        <v>64</v>
      </c>
      <c r="E15" s="34" t="s">
        <v>65</v>
      </c>
      <c r="F15" s="35" t="s">
        <v>66</v>
      </c>
      <c r="J15" s="32"/>
      <c r="K15" s="29"/>
      <c r="L15" s="30"/>
      <c r="M15" s="31"/>
    </row>
    <row r="16" spans="2:20" ht="18" customHeight="1" x14ac:dyDescent="0.3">
      <c r="B16" s="47"/>
      <c r="C16" s="49" t="s">
        <v>60</v>
      </c>
      <c r="D16" s="25"/>
      <c r="E16" s="25"/>
      <c r="F16" s="37">
        <f>D16-E16</f>
        <v>0</v>
      </c>
      <c r="G16" s="256"/>
      <c r="J16" s="32"/>
      <c r="K16" s="29"/>
      <c r="L16" s="30"/>
      <c r="M16" s="31"/>
    </row>
    <row r="17" spans="2:13" ht="18" customHeight="1" x14ac:dyDescent="0.3">
      <c r="B17" s="47"/>
      <c r="C17" s="50"/>
      <c r="D17" s="33" t="s">
        <v>126</v>
      </c>
      <c r="E17" s="33" t="s">
        <v>126</v>
      </c>
      <c r="F17" s="38" t="s">
        <v>126</v>
      </c>
      <c r="J17" s="32"/>
      <c r="K17" s="29"/>
      <c r="L17" s="30"/>
      <c r="M17" s="31"/>
    </row>
    <row r="18" spans="2:13" ht="18" customHeight="1" x14ac:dyDescent="0.3">
      <c r="B18" s="47"/>
      <c r="C18" s="49" t="s">
        <v>61</v>
      </c>
      <c r="D18" s="25"/>
      <c r="E18" s="25"/>
      <c r="F18" s="37">
        <f>D18-E18</f>
        <v>0</v>
      </c>
      <c r="G18" s="256"/>
      <c r="J18" s="32"/>
      <c r="K18" s="29"/>
      <c r="L18" s="30"/>
      <c r="M18" s="31"/>
    </row>
    <row r="19" spans="2:13" ht="18" customHeight="1" x14ac:dyDescent="0.3">
      <c r="B19" s="47"/>
      <c r="C19" s="50"/>
      <c r="D19" s="33" t="s">
        <v>126</v>
      </c>
      <c r="E19" s="33" t="s">
        <v>126</v>
      </c>
      <c r="F19" s="38" t="s">
        <v>126</v>
      </c>
      <c r="H19" s="257"/>
      <c r="J19" s="32"/>
      <c r="K19" s="29"/>
      <c r="L19" s="30"/>
      <c r="M19" s="31"/>
    </row>
    <row r="20" spans="2:13" ht="18" customHeight="1" x14ac:dyDescent="0.3">
      <c r="B20" s="47"/>
      <c r="C20" s="51" t="s">
        <v>62</v>
      </c>
      <c r="D20" s="39">
        <f>SUM(D16:D19)</f>
        <v>0</v>
      </c>
      <c r="E20" s="39">
        <f>SUM(E16:E19)</f>
        <v>0</v>
      </c>
      <c r="F20" s="39">
        <f>SUM(F16:F19)</f>
        <v>0</v>
      </c>
      <c r="J20" s="32"/>
      <c r="K20" s="29"/>
      <c r="L20" s="30"/>
      <c r="M20" s="31"/>
    </row>
    <row r="21" spans="2:13" ht="18" customHeight="1" x14ac:dyDescent="0.3">
      <c r="B21" s="47"/>
      <c r="J21" s="32"/>
      <c r="K21" s="29"/>
      <c r="L21" s="30"/>
      <c r="M21" s="31"/>
    </row>
    <row r="22" spans="2:13" ht="18" customHeight="1" x14ac:dyDescent="0.3">
      <c r="B22" s="45" t="s">
        <v>112</v>
      </c>
      <c r="C22" s="46" t="s">
        <v>103</v>
      </c>
      <c r="D22" s="52"/>
      <c r="E22" s="544" t="s">
        <v>169</v>
      </c>
      <c r="F22" s="545"/>
      <c r="G22" s="545"/>
      <c r="H22" s="546"/>
      <c r="J22" s="32"/>
      <c r="K22" s="29"/>
      <c r="L22" s="30"/>
      <c r="M22" s="31"/>
    </row>
    <row r="23" spans="2:13" ht="18" customHeight="1" x14ac:dyDescent="0.3">
      <c r="B23" s="47"/>
      <c r="E23" s="257" t="s">
        <v>139</v>
      </c>
      <c r="J23" s="32"/>
      <c r="K23" s="29"/>
      <c r="L23" s="30"/>
      <c r="M23" s="31"/>
    </row>
    <row r="24" spans="2:13" ht="18" customHeight="1" x14ac:dyDescent="0.3">
      <c r="B24" s="45" t="s">
        <v>113</v>
      </c>
      <c r="C24" s="46" t="s">
        <v>104</v>
      </c>
      <c r="D24" s="52"/>
      <c r="E24" s="544" t="s">
        <v>216</v>
      </c>
      <c r="F24" s="545"/>
      <c r="G24" s="545"/>
      <c r="H24" s="546"/>
      <c r="J24" s="32"/>
      <c r="K24" s="29"/>
      <c r="L24" s="30"/>
      <c r="M24" s="31"/>
    </row>
    <row r="25" spans="2:13" ht="18" customHeight="1" x14ac:dyDescent="0.3">
      <c r="B25" s="47"/>
      <c r="E25" s="257" t="s">
        <v>139</v>
      </c>
      <c r="J25" s="32"/>
      <c r="K25" s="29"/>
      <c r="L25" s="30"/>
      <c r="M25" s="31"/>
    </row>
    <row r="26" spans="2:13" ht="18" customHeight="1" x14ac:dyDescent="0.3">
      <c r="B26" s="45" t="s">
        <v>114</v>
      </c>
      <c r="C26" s="46" t="s">
        <v>116</v>
      </c>
      <c r="D26" s="52"/>
      <c r="E26" s="544" t="s">
        <v>217</v>
      </c>
      <c r="F26" s="545"/>
      <c r="G26" s="545"/>
      <c r="H26" s="546"/>
      <c r="J26" s="32"/>
      <c r="K26" s="29"/>
      <c r="L26" s="30"/>
      <c r="M26" s="31"/>
    </row>
    <row r="27" spans="2:13" ht="18" customHeight="1" x14ac:dyDescent="0.3">
      <c r="B27" s="47"/>
      <c r="E27" s="257" t="s">
        <v>139</v>
      </c>
      <c r="J27" s="32"/>
      <c r="K27" s="29"/>
      <c r="L27" s="30"/>
      <c r="M27" s="31"/>
    </row>
    <row r="28" spans="2:13" ht="18" customHeight="1" x14ac:dyDescent="0.3">
      <c r="B28" s="53" t="s">
        <v>115</v>
      </c>
      <c r="C28" s="46" t="s">
        <v>105</v>
      </c>
      <c r="D28" s="52"/>
      <c r="E28" s="544" t="s">
        <v>170</v>
      </c>
      <c r="F28" s="545"/>
      <c r="G28" s="545"/>
      <c r="H28" s="546"/>
      <c r="J28" s="32"/>
      <c r="K28" s="29"/>
      <c r="L28" s="30"/>
      <c r="M28" s="31"/>
    </row>
    <row r="29" spans="2:13" ht="18" customHeight="1" x14ac:dyDescent="0.3">
      <c r="B29" s="47"/>
      <c r="E29" s="257" t="s">
        <v>139</v>
      </c>
      <c r="J29" s="32"/>
      <c r="K29" s="29"/>
      <c r="L29" s="30"/>
      <c r="M29" s="31"/>
    </row>
    <row r="30" spans="2:13" ht="18" customHeight="1" x14ac:dyDescent="0.3">
      <c r="B30" s="47"/>
      <c r="J30" s="32"/>
      <c r="K30" s="29"/>
      <c r="L30" s="30"/>
      <c r="M30" s="31"/>
    </row>
    <row r="31" spans="2:13" ht="18" customHeight="1" x14ac:dyDescent="0.3">
      <c r="B31" s="53" t="s">
        <v>171</v>
      </c>
      <c r="C31" s="46" t="s">
        <v>172</v>
      </c>
      <c r="D31" s="52"/>
      <c r="E31" s="539" t="s">
        <v>0</v>
      </c>
      <c r="F31" s="540"/>
      <c r="G31" s="540"/>
      <c r="H31" s="541"/>
      <c r="J31" s="32"/>
      <c r="K31" s="29"/>
      <c r="L31" s="30"/>
      <c r="M31" s="31"/>
    </row>
    <row r="32" spans="2:13" ht="18" customHeight="1" x14ac:dyDescent="0.3">
      <c r="B32" s="47"/>
      <c r="E32" s="257" t="s">
        <v>139</v>
      </c>
      <c r="J32" s="32"/>
      <c r="K32" s="29"/>
      <c r="L32" s="30"/>
      <c r="M32" s="31"/>
    </row>
    <row r="33" spans="3:13" ht="18" customHeight="1" x14ac:dyDescent="0.3">
      <c r="J33" s="32"/>
      <c r="K33" s="29"/>
      <c r="L33" s="30"/>
      <c r="M33" s="31"/>
    </row>
    <row r="34" spans="3:13" ht="18" customHeight="1" x14ac:dyDescent="0.3">
      <c r="J34" s="32"/>
      <c r="K34" s="29"/>
      <c r="L34" s="30"/>
      <c r="M34" s="31"/>
    </row>
    <row r="35" spans="3:13" ht="18" customHeight="1" x14ac:dyDescent="0.3">
      <c r="J35" s="32"/>
      <c r="K35" s="29"/>
      <c r="L35" s="30"/>
      <c r="M35" s="31"/>
    </row>
    <row r="36" spans="3:13" ht="18" customHeight="1" x14ac:dyDescent="0.3">
      <c r="C36" s="542" t="s">
        <v>133</v>
      </c>
      <c r="D36" s="542"/>
      <c r="E36" s="542"/>
      <c r="F36" s="542"/>
      <c r="G36" s="542"/>
      <c r="J36" s="32"/>
      <c r="K36" s="29"/>
      <c r="L36" s="30"/>
      <c r="M36" s="31"/>
    </row>
    <row r="37" spans="3:13" ht="18" customHeight="1" x14ac:dyDescent="0.3">
      <c r="C37" s="542"/>
      <c r="D37" s="542"/>
      <c r="E37" s="542"/>
      <c r="F37" s="542"/>
      <c r="G37" s="542"/>
      <c r="J37" s="32"/>
      <c r="K37" s="29"/>
      <c r="L37" s="30"/>
      <c r="M37" s="31"/>
    </row>
    <row r="38" spans="3:13" ht="18" customHeight="1" x14ac:dyDescent="0.3">
      <c r="C38" s="542"/>
      <c r="D38" s="542"/>
      <c r="E38" s="542"/>
      <c r="F38" s="542"/>
      <c r="G38" s="542"/>
      <c r="J38" s="32"/>
      <c r="K38" s="29"/>
      <c r="L38" s="30"/>
      <c r="M38" s="31"/>
    </row>
    <row r="39" spans="3:13" ht="18" customHeight="1" x14ac:dyDescent="0.3">
      <c r="C39" s="542"/>
      <c r="D39" s="542"/>
      <c r="E39" s="542"/>
      <c r="F39" s="542"/>
      <c r="G39" s="542"/>
      <c r="J39" s="32"/>
      <c r="K39" s="29"/>
      <c r="L39" s="30"/>
      <c r="M39" s="31"/>
    </row>
    <row r="40" spans="3:13" ht="18" customHeight="1" x14ac:dyDescent="0.3">
      <c r="C40" s="542"/>
      <c r="D40" s="542"/>
      <c r="E40" s="542"/>
      <c r="F40" s="542"/>
      <c r="G40" s="542"/>
      <c r="J40" s="32"/>
      <c r="K40" s="29"/>
      <c r="L40" s="30"/>
      <c r="M40" s="31"/>
    </row>
    <row r="41" spans="3:13" ht="18" customHeight="1" x14ac:dyDescent="0.3">
      <c r="C41" s="542"/>
      <c r="D41" s="542"/>
      <c r="E41" s="542"/>
      <c r="F41" s="542"/>
      <c r="G41" s="542"/>
      <c r="J41" s="32"/>
      <c r="K41" s="29"/>
      <c r="L41" s="30"/>
      <c r="M41" s="31"/>
    </row>
    <row r="42" spans="3:13" ht="18" customHeight="1" x14ac:dyDescent="0.3">
      <c r="C42" s="542"/>
      <c r="D42" s="542"/>
      <c r="E42" s="542"/>
      <c r="F42" s="542"/>
      <c r="G42" s="542"/>
      <c r="J42" s="32"/>
      <c r="K42" s="29"/>
      <c r="L42" s="30"/>
      <c r="M42" s="31"/>
    </row>
    <row r="43" spans="3:13" ht="18" customHeight="1" x14ac:dyDescent="0.3">
      <c r="C43" s="310"/>
      <c r="D43" s="311"/>
      <c r="E43" s="311"/>
      <c r="F43" s="312"/>
      <c r="G43" s="312"/>
      <c r="J43" s="32"/>
      <c r="K43" s="29"/>
      <c r="L43" s="30"/>
      <c r="M43" s="31"/>
    </row>
    <row r="44" spans="3:13" ht="18" customHeight="1" x14ac:dyDescent="0.3">
      <c r="J44" s="32"/>
      <c r="K44" s="29"/>
      <c r="L44" s="30"/>
      <c r="M44" s="31"/>
    </row>
    <row r="45" spans="3:13" ht="18" customHeight="1" x14ac:dyDescent="0.3">
      <c r="J45" s="32"/>
      <c r="K45" s="29"/>
      <c r="L45" s="30"/>
      <c r="M45" s="31"/>
    </row>
    <row r="46" spans="3:13" ht="18" customHeight="1" x14ac:dyDescent="0.3">
      <c r="C46" s="543" t="s">
        <v>137</v>
      </c>
      <c r="D46" s="543"/>
      <c r="E46" s="543"/>
      <c r="F46" s="543"/>
      <c r="G46" s="543"/>
      <c r="J46" s="32"/>
      <c r="K46" s="29"/>
      <c r="L46" s="30"/>
      <c r="M46" s="31"/>
    </row>
    <row r="47" spans="3:13" x14ac:dyDescent="0.3">
      <c r="C47" s="535" t="s">
        <v>198</v>
      </c>
      <c r="D47" s="535"/>
      <c r="E47" s="535"/>
      <c r="F47" s="535"/>
      <c r="G47" s="535"/>
      <c r="J47" s="32"/>
      <c r="K47" s="29"/>
      <c r="L47" s="30"/>
      <c r="M47" s="31"/>
    </row>
    <row r="48" spans="3:13" x14ac:dyDescent="0.3">
      <c r="J48" s="32"/>
      <c r="K48" s="29"/>
      <c r="L48" s="30"/>
      <c r="M48" s="31"/>
    </row>
    <row r="49" spans="10:13" x14ac:dyDescent="0.3">
      <c r="J49" s="32"/>
      <c r="K49" s="29"/>
      <c r="L49" s="30"/>
      <c r="M49" s="31"/>
    </row>
    <row r="50" spans="10:13" x14ac:dyDescent="0.3">
      <c r="J50" s="32"/>
      <c r="K50" s="29"/>
      <c r="L50" s="30"/>
      <c r="M50" s="31"/>
    </row>
    <row r="51" spans="10:13" x14ac:dyDescent="0.3">
      <c r="J51" s="32"/>
      <c r="K51" s="29"/>
      <c r="L51" s="30"/>
      <c r="M51" s="31"/>
    </row>
    <row r="52" spans="10:13" x14ac:dyDescent="0.3">
      <c r="J52" s="32"/>
      <c r="K52" s="29"/>
      <c r="L52" s="30"/>
      <c r="M52" s="31"/>
    </row>
    <row r="53" spans="10:13" x14ac:dyDescent="0.3">
      <c r="J53" s="32"/>
      <c r="K53" s="29"/>
      <c r="L53" s="30"/>
      <c r="M53" s="31"/>
    </row>
    <row r="54" spans="10:13" x14ac:dyDescent="0.3">
      <c r="J54" s="32"/>
      <c r="K54" s="29"/>
      <c r="L54" s="30"/>
      <c r="M54" s="31"/>
    </row>
    <row r="55" spans="10:13" x14ac:dyDescent="0.3">
      <c r="J55" s="32"/>
      <c r="K55" s="29"/>
      <c r="L55" s="30"/>
      <c r="M55" s="31"/>
    </row>
    <row r="56" spans="10:13" x14ac:dyDescent="0.3">
      <c r="J56" s="32"/>
      <c r="K56" s="29"/>
      <c r="L56" s="30"/>
      <c r="M56" s="31"/>
    </row>
    <row r="57" spans="10:13" x14ac:dyDescent="0.3">
      <c r="J57" s="32"/>
      <c r="K57" s="29"/>
      <c r="L57" s="30"/>
      <c r="M57" s="31"/>
    </row>
    <row r="58" spans="10:13" x14ac:dyDescent="0.3">
      <c r="J58" s="32"/>
      <c r="K58" s="29"/>
      <c r="L58" s="30"/>
      <c r="M58" s="31"/>
    </row>
    <row r="59" spans="10:13" x14ac:dyDescent="0.3">
      <c r="J59" s="32"/>
      <c r="K59" s="29"/>
      <c r="L59" s="30"/>
      <c r="M59" s="31"/>
    </row>
    <row r="60" spans="10:13" x14ac:dyDescent="0.3">
      <c r="J60" s="32"/>
      <c r="K60" s="29"/>
      <c r="L60" s="30"/>
      <c r="M60" s="31"/>
    </row>
    <row r="61" spans="10:13" x14ac:dyDescent="0.3">
      <c r="J61" s="32"/>
      <c r="K61" s="29"/>
      <c r="L61" s="30"/>
      <c r="M61" s="31"/>
    </row>
    <row r="62" spans="10:13" x14ac:dyDescent="0.3">
      <c r="J62" s="32"/>
      <c r="K62" s="29"/>
      <c r="L62" s="30"/>
      <c r="M62" s="31"/>
    </row>
    <row r="63" spans="10:13" x14ac:dyDescent="0.3">
      <c r="J63" s="32"/>
      <c r="K63" s="29"/>
      <c r="L63" s="30"/>
      <c r="M63" s="31"/>
    </row>
    <row r="64" spans="10:13" x14ac:dyDescent="0.3">
      <c r="J64" s="32"/>
      <c r="K64" s="29"/>
      <c r="L64" s="30"/>
      <c r="M64" s="31"/>
    </row>
  </sheetData>
  <sheetProtection password="ACED" sheet="1" objects="1" scenarios="1"/>
  <mergeCells count="22">
    <mergeCell ref="O3:T4"/>
    <mergeCell ref="O2:T2"/>
    <mergeCell ref="I1:I5"/>
    <mergeCell ref="O5:T7"/>
    <mergeCell ref="O10:T13"/>
    <mergeCell ref="J1:M1"/>
    <mergeCell ref="C1:G1"/>
    <mergeCell ref="C2:H2"/>
    <mergeCell ref="E3:G3"/>
    <mergeCell ref="L2:M2"/>
    <mergeCell ref="C47:G47"/>
    <mergeCell ref="D6:H6"/>
    <mergeCell ref="E31:H31"/>
    <mergeCell ref="C36:G42"/>
    <mergeCell ref="C46:G46"/>
    <mergeCell ref="E28:H28"/>
    <mergeCell ref="G7:H7"/>
    <mergeCell ref="D5:H5"/>
    <mergeCell ref="D11:G11"/>
    <mergeCell ref="E22:H22"/>
    <mergeCell ref="E24:H24"/>
    <mergeCell ref="E26:H26"/>
  </mergeCells>
  <dataValidations xWindow="1144" yWindow="555" count="2">
    <dataValidation type="list" allowBlank="1" showInputMessage="1" showErrorMessage="1" errorTitle="सही विकल्प चुनें- Select Option" error="Cell पर Click करके बालक (Boy) के लिए M और कन्या (Girl) के लिए F चुनें ।" promptTitle="Select Options :" prompt="Male Or Female Please Select From Here._x000a__x000a_बालक (M) या कन्या (F) का विकल्प यहाँ से चुनें ।_x000a__x000a_टाईप नहीं करना है, केवल सही विकल्प चुन कर उस पर Click करना है।" sqref="L5:L64">
      <formula1>"---, M, F"</formula1>
    </dataValidation>
    <dataValidation type="list" allowBlank="1" showInputMessage="1" showErrorMessage="1" errorTitle="Select Options: सही विकल्प चुनें" error="Cell पर Click करके सही विकल्प चुनें ।_x000a_OPEN, OBC, SC, ST,   या MINORITY के लिए Minty" promptTitle="जाति प्रवर्ग चुने !" prompt="Cell पर Click करके फिर Cell के बगल मे Arrow को Click करके विद्यार्थी के जाति प्रवर्ग (Open, Obc, Sc, St या Minority) को चुनकर उस पर Click करें ।" sqref="M5:M64">
      <formula1>"----, OPEN, OBC, SC, ST, Minrty"</formula1>
    </dataValidation>
  </dataValidations>
  <hyperlinks>
    <hyperlink ref="C36" r:id="rId1"/>
  </hyperlinks>
  <printOptions horizontalCentered="1"/>
  <pageMargins left="0.43307086614173229" right="0.31496062992125984" top="0.35433070866141736" bottom="0.35433070866141736" header="0.19685039370078741" footer="0.19685039370078741"/>
  <pageSetup paperSize="9" scale="90" orientation="portrait" r:id="rId2"/>
  <colBreaks count="2" manualBreakCount="2">
    <brk id="8" max="1048575" man="1"/>
    <brk id="9"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rgb="FF0000FF"/>
  </sheetPr>
  <dimension ref="A1:BK76"/>
  <sheetViews>
    <sheetView view="pageBreakPreview" zoomScale="78" zoomScaleNormal="70" zoomScaleSheetLayoutView="78" workbookViewId="0">
      <selection activeCell="AP11" sqref="AP11"/>
    </sheetView>
  </sheetViews>
  <sheetFormatPr defaultColWidth="9" defaultRowHeight="16.5" x14ac:dyDescent="0.25"/>
  <cols>
    <col min="1" max="1" width="1.140625" style="54" customWidth="1"/>
    <col min="2" max="2" width="7.7109375" style="55" customWidth="1"/>
    <col min="3" max="3" width="5" style="63" customWidth="1"/>
    <col min="4" max="4" width="42.5703125" style="55" customWidth="1"/>
    <col min="5" max="5" width="6.85546875" style="55" customWidth="1"/>
    <col min="6" max="7" width="5" style="55" customWidth="1"/>
    <col min="8" max="8" width="6.140625" style="55" customWidth="1"/>
    <col min="9" max="9" width="6.42578125" style="55" hidden="1" customWidth="1"/>
    <col min="10" max="10" width="5.7109375" style="55" customWidth="1"/>
    <col min="11" max="13" width="5" style="55" customWidth="1"/>
    <col min="14" max="14" width="6.140625" style="55" customWidth="1"/>
    <col min="15" max="15" width="6.42578125" style="55" hidden="1" customWidth="1"/>
    <col min="16" max="16" width="5.7109375" style="55" customWidth="1"/>
    <col min="17" max="19" width="5" style="55" customWidth="1"/>
    <col min="20" max="20" width="6.140625" style="55" customWidth="1"/>
    <col min="21" max="21" width="8.28515625" style="55" hidden="1" customWidth="1"/>
    <col min="22" max="22" width="5.7109375" style="55" customWidth="1"/>
    <col min="23" max="25" width="5" style="55" customWidth="1"/>
    <col min="26" max="26" width="6.140625" style="55" customWidth="1"/>
    <col min="27" max="27" width="6.42578125" style="55" hidden="1" customWidth="1"/>
    <col min="28" max="28" width="5.7109375" style="55" customWidth="1"/>
    <col min="29" max="31" width="5" style="55" customWidth="1"/>
    <col min="32" max="32" width="6.140625" style="55" customWidth="1"/>
    <col min="33" max="33" width="6.42578125" style="55" hidden="1" customWidth="1"/>
    <col min="34" max="34" width="5.7109375" style="55" customWidth="1"/>
    <col min="35" max="37" width="5" style="55" customWidth="1"/>
    <col min="38" max="38" width="6.140625" style="55" customWidth="1"/>
    <col min="39" max="39" width="6.42578125" style="55" hidden="1" customWidth="1"/>
    <col min="40" max="40" width="5.7109375" style="55" customWidth="1"/>
    <col min="41" max="43" width="5" style="55" customWidth="1"/>
    <col min="44" max="44" width="6.140625" style="55" customWidth="1"/>
    <col min="45" max="45" width="6.140625" style="55" hidden="1" customWidth="1"/>
    <col min="46" max="47" width="5" style="55" customWidth="1"/>
    <col min="48" max="48" width="6.42578125" style="55" bestFit="1" customWidth="1"/>
    <col min="49" max="49" width="5.7109375" style="55" customWidth="1"/>
    <col min="50" max="50" width="5" style="55" customWidth="1"/>
    <col min="51" max="51" width="6.42578125" style="55" bestFit="1" customWidth="1"/>
    <col min="52" max="52" width="5.7109375" style="55" customWidth="1"/>
    <col min="53" max="53" width="5" style="55" customWidth="1"/>
    <col min="54" max="54" width="6.42578125" style="55" bestFit="1" customWidth="1"/>
    <col min="55" max="55" width="5.7109375" style="55" customWidth="1"/>
    <col min="56" max="56" width="5" style="55" customWidth="1"/>
    <col min="57" max="57" width="6.7109375" style="55" customWidth="1"/>
    <col min="58" max="58" width="9.28515625" style="55" customWidth="1"/>
    <col min="59" max="59" width="6.7109375" style="55" customWidth="1"/>
    <col min="60" max="60" width="3.42578125" style="55" customWidth="1"/>
    <col min="61" max="62" width="9" style="54"/>
    <col min="63" max="63" width="6.5703125" style="54" customWidth="1"/>
    <col min="64" max="269" width="9" style="55"/>
    <col min="270" max="271" width="7.7109375" style="55" customWidth="1"/>
    <col min="272" max="272" width="5" style="55" customWidth="1"/>
    <col min="273" max="273" width="42.5703125" style="55" customWidth="1"/>
    <col min="274" max="275" width="5" style="55" customWidth="1"/>
    <col min="276" max="277" width="5.7109375" style="55" customWidth="1"/>
    <col min="278" max="280" width="5" style="55" customWidth="1"/>
    <col min="281" max="282" width="5.7109375" style="55" customWidth="1"/>
    <col min="283" max="285" width="5" style="55" customWidth="1"/>
    <col min="286" max="287" width="5.7109375" style="55" customWidth="1"/>
    <col min="288" max="290" width="5" style="55" customWidth="1"/>
    <col min="291" max="292" width="5.7109375" style="55" customWidth="1"/>
    <col min="293" max="295" width="5" style="55" customWidth="1"/>
    <col min="296" max="297" width="5.7109375" style="55" customWidth="1"/>
    <col min="298" max="300" width="5" style="55" customWidth="1"/>
    <col min="301" max="302" width="5.7109375" style="55" customWidth="1"/>
    <col min="303" max="303" width="5" style="55" customWidth="1"/>
    <col min="304" max="305" width="5.7109375" style="55" customWidth="1"/>
    <col min="306" max="306" width="5" style="55" customWidth="1"/>
    <col min="307" max="308" width="5.7109375" style="55" customWidth="1"/>
    <col min="309" max="309" width="5" style="55" customWidth="1"/>
    <col min="310" max="311" width="5.7109375" style="55" customWidth="1"/>
    <col min="312" max="312" width="5" style="55" customWidth="1"/>
    <col min="313" max="315" width="6.7109375" style="55" customWidth="1"/>
    <col min="316" max="316" width="12.140625" style="55" bestFit="1" customWidth="1"/>
    <col min="317" max="525" width="9" style="55"/>
    <col min="526" max="527" width="7.7109375" style="55" customWidth="1"/>
    <col min="528" max="528" width="5" style="55" customWidth="1"/>
    <col min="529" max="529" width="42.5703125" style="55" customWidth="1"/>
    <col min="530" max="531" width="5" style="55" customWidth="1"/>
    <col min="532" max="533" width="5.7109375" style="55" customWidth="1"/>
    <col min="534" max="536" width="5" style="55" customWidth="1"/>
    <col min="537" max="538" width="5.7109375" style="55" customWidth="1"/>
    <col min="539" max="541" width="5" style="55" customWidth="1"/>
    <col min="542" max="543" width="5.7109375" style="55" customWidth="1"/>
    <col min="544" max="546" width="5" style="55" customWidth="1"/>
    <col min="547" max="548" width="5.7109375" style="55" customWidth="1"/>
    <col min="549" max="551" width="5" style="55" customWidth="1"/>
    <col min="552" max="553" width="5.7109375" style="55" customWidth="1"/>
    <col min="554" max="556" width="5" style="55" customWidth="1"/>
    <col min="557" max="558" width="5.7109375" style="55" customWidth="1"/>
    <col min="559" max="559" width="5" style="55" customWidth="1"/>
    <col min="560" max="561" width="5.7109375" style="55" customWidth="1"/>
    <col min="562" max="562" width="5" style="55" customWidth="1"/>
    <col min="563" max="564" width="5.7109375" style="55" customWidth="1"/>
    <col min="565" max="565" width="5" style="55" customWidth="1"/>
    <col min="566" max="567" width="5.7109375" style="55" customWidth="1"/>
    <col min="568" max="568" width="5" style="55" customWidth="1"/>
    <col min="569" max="571" width="6.7109375" style="55" customWidth="1"/>
    <col min="572" max="572" width="12.140625" style="55" bestFit="1" customWidth="1"/>
    <col min="573" max="781" width="9" style="55"/>
    <col min="782" max="783" width="7.7109375" style="55" customWidth="1"/>
    <col min="784" max="784" width="5" style="55" customWidth="1"/>
    <col min="785" max="785" width="42.5703125" style="55" customWidth="1"/>
    <col min="786" max="787" width="5" style="55" customWidth="1"/>
    <col min="788" max="789" width="5.7109375" style="55" customWidth="1"/>
    <col min="790" max="792" width="5" style="55" customWidth="1"/>
    <col min="793" max="794" width="5.7109375" style="55" customWidth="1"/>
    <col min="795" max="797" width="5" style="55" customWidth="1"/>
    <col min="798" max="799" width="5.7109375" style="55" customWidth="1"/>
    <col min="800" max="802" width="5" style="55" customWidth="1"/>
    <col min="803" max="804" width="5.7109375" style="55" customWidth="1"/>
    <col min="805" max="807" width="5" style="55" customWidth="1"/>
    <col min="808" max="809" width="5.7109375" style="55" customWidth="1"/>
    <col min="810" max="812" width="5" style="55" customWidth="1"/>
    <col min="813" max="814" width="5.7109375" style="55" customWidth="1"/>
    <col min="815" max="815" width="5" style="55" customWidth="1"/>
    <col min="816" max="817" width="5.7109375" style="55" customWidth="1"/>
    <col min="818" max="818" width="5" style="55" customWidth="1"/>
    <col min="819" max="820" width="5.7109375" style="55" customWidth="1"/>
    <col min="821" max="821" width="5" style="55" customWidth="1"/>
    <col min="822" max="823" width="5.7109375" style="55" customWidth="1"/>
    <col min="824" max="824" width="5" style="55" customWidth="1"/>
    <col min="825" max="827" width="6.7109375" style="55" customWidth="1"/>
    <col min="828" max="828" width="12.140625" style="55" bestFit="1" customWidth="1"/>
    <col min="829" max="1037" width="9" style="55"/>
    <col min="1038" max="1039" width="7.7109375" style="55" customWidth="1"/>
    <col min="1040" max="1040" width="5" style="55" customWidth="1"/>
    <col min="1041" max="1041" width="42.5703125" style="55" customWidth="1"/>
    <col min="1042" max="1043" width="5" style="55" customWidth="1"/>
    <col min="1044" max="1045" width="5.7109375" style="55" customWidth="1"/>
    <col min="1046" max="1048" width="5" style="55" customWidth="1"/>
    <col min="1049" max="1050" width="5.7109375" style="55" customWidth="1"/>
    <col min="1051" max="1053" width="5" style="55" customWidth="1"/>
    <col min="1054" max="1055" width="5.7109375" style="55" customWidth="1"/>
    <col min="1056" max="1058" width="5" style="55" customWidth="1"/>
    <col min="1059" max="1060" width="5.7109375" style="55" customWidth="1"/>
    <col min="1061" max="1063" width="5" style="55" customWidth="1"/>
    <col min="1064" max="1065" width="5.7109375" style="55" customWidth="1"/>
    <col min="1066" max="1068" width="5" style="55" customWidth="1"/>
    <col min="1069" max="1070" width="5.7109375" style="55" customWidth="1"/>
    <col min="1071" max="1071" width="5" style="55" customWidth="1"/>
    <col min="1072" max="1073" width="5.7109375" style="55" customWidth="1"/>
    <col min="1074" max="1074" width="5" style="55" customWidth="1"/>
    <col min="1075" max="1076" width="5.7109375" style="55" customWidth="1"/>
    <col min="1077" max="1077" width="5" style="55" customWidth="1"/>
    <col min="1078" max="1079" width="5.7109375" style="55" customWidth="1"/>
    <col min="1080" max="1080" width="5" style="55" customWidth="1"/>
    <col min="1081" max="1083" width="6.7109375" style="55" customWidth="1"/>
    <col min="1084" max="1084" width="12.140625" style="55" bestFit="1" customWidth="1"/>
    <col min="1085" max="1293" width="9" style="55"/>
    <col min="1294" max="1295" width="7.7109375" style="55" customWidth="1"/>
    <col min="1296" max="1296" width="5" style="55" customWidth="1"/>
    <col min="1297" max="1297" width="42.5703125" style="55" customWidth="1"/>
    <col min="1298" max="1299" width="5" style="55" customWidth="1"/>
    <col min="1300" max="1301" width="5.7109375" style="55" customWidth="1"/>
    <col min="1302" max="1304" width="5" style="55" customWidth="1"/>
    <col min="1305" max="1306" width="5.7109375" style="55" customWidth="1"/>
    <col min="1307" max="1309" width="5" style="55" customWidth="1"/>
    <col min="1310" max="1311" width="5.7109375" style="55" customWidth="1"/>
    <col min="1312" max="1314" width="5" style="55" customWidth="1"/>
    <col min="1315" max="1316" width="5.7109375" style="55" customWidth="1"/>
    <col min="1317" max="1319" width="5" style="55" customWidth="1"/>
    <col min="1320" max="1321" width="5.7109375" style="55" customWidth="1"/>
    <col min="1322" max="1324" width="5" style="55" customWidth="1"/>
    <col min="1325" max="1326" width="5.7109375" style="55" customWidth="1"/>
    <col min="1327" max="1327" width="5" style="55" customWidth="1"/>
    <col min="1328" max="1329" width="5.7109375" style="55" customWidth="1"/>
    <col min="1330" max="1330" width="5" style="55" customWidth="1"/>
    <col min="1331" max="1332" width="5.7109375" style="55" customWidth="1"/>
    <col min="1333" max="1333" width="5" style="55" customWidth="1"/>
    <col min="1334" max="1335" width="5.7109375" style="55" customWidth="1"/>
    <col min="1336" max="1336" width="5" style="55" customWidth="1"/>
    <col min="1337" max="1339" width="6.7109375" style="55" customWidth="1"/>
    <col min="1340" max="1340" width="12.140625" style="55" bestFit="1" customWidth="1"/>
    <col min="1341" max="1549" width="9" style="55"/>
    <col min="1550" max="1551" width="7.7109375" style="55" customWidth="1"/>
    <col min="1552" max="1552" width="5" style="55" customWidth="1"/>
    <col min="1553" max="1553" width="42.5703125" style="55" customWidth="1"/>
    <col min="1554" max="1555" width="5" style="55" customWidth="1"/>
    <col min="1556" max="1557" width="5.7109375" style="55" customWidth="1"/>
    <col min="1558" max="1560" width="5" style="55" customWidth="1"/>
    <col min="1561" max="1562" width="5.7109375" style="55" customWidth="1"/>
    <col min="1563" max="1565" width="5" style="55" customWidth="1"/>
    <col min="1566" max="1567" width="5.7109375" style="55" customWidth="1"/>
    <col min="1568" max="1570" width="5" style="55" customWidth="1"/>
    <col min="1571" max="1572" width="5.7109375" style="55" customWidth="1"/>
    <col min="1573" max="1575" width="5" style="55" customWidth="1"/>
    <col min="1576" max="1577" width="5.7109375" style="55" customWidth="1"/>
    <col min="1578" max="1580" width="5" style="55" customWidth="1"/>
    <col min="1581" max="1582" width="5.7109375" style="55" customWidth="1"/>
    <col min="1583" max="1583" width="5" style="55" customWidth="1"/>
    <col min="1584" max="1585" width="5.7109375" style="55" customWidth="1"/>
    <col min="1586" max="1586" width="5" style="55" customWidth="1"/>
    <col min="1587" max="1588" width="5.7109375" style="55" customWidth="1"/>
    <col min="1589" max="1589" width="5" style="55" customWidth="1"/>
    <col min="1590" max="1591" width="5.7109375" style="55" customWidth="1"/>
    <col min="1592" max="1592" width="5" style="55" customWidth="1"/>
    <col min="1593" max="1595" width="6.7109375" style="55" customWidth="1"/>
    <col min="1596" max="1596" width="12.140625" style="55" bestFit="1" customWidth="1"/>
    <col min="1597" max="1805" width="9" style="55"/>
    <col min="1806" max="1807" width="7.7109375" style="55" customWidth="1"/>
    <col min="1808" max="1808" width="5" style="55" customWidth="1"/>
    <col min="1809" max="1809" width="42.5703125" style="55" customWidth="1"/>
    <col min="1810" max="1811" width="5" style="55" customWidth="1"/>
    <col min="1812" max="1813" width="5.7109375" style="55" customWidth="1"/>
    <col min="1814" max="1816" width="5" style="55" customWidth="1"/>
    <col min="1817" max="1818" width="5.7109375" style="55" customWidth="1"/>
    <col min="1819" max="1821" width="5" style="55" customWidth="1"/>
    <col min="1822" max="1823" width="5.7109375" style="55" customWidth="1"/>
    <col min="1824" max="1826" width="5" style="55" customWidth="1"/>
    <col min="1827" max="1828" width="5.7109375" style="55" customWidth="1"/>
    <col min="1829" max="1831" width="5" style="55" customWidth="1"/>
    <col min="1832" max="1833" width="5.7109375" style="55" customWidth="1"/>
    <col min="1834" max="1836" width="5" style="55" customWidth="1"/>
    <col min="1837" max="1838" width="5.7109375" style="55" customWidth="1"/>
    <col min="1839" max="1839" width="5" style="55" customWidth="1"/>
    <col min="1840" max="1841" width="5.7109375" style="55" customWidth="1"/>
    <col min="1842" max="1842" width="5" style="55" customWidth="1"/>
    <col min="1843" max="1844" width="5.7109375" style="55" customWidth="1"/>
    <col min="1845" max="1845" width="5" style="55" customWidth="1"/>
    <col min="1846" max="1847" width="5.7109375" style="55" customWidth="1"/>
    <col min="1848" max="1848" width="5" style="55" customWidth="1"/>
    <col min="1849" max="1851" width="6.7109375" style="55" customWidth="1"/>
    <col min="1852" max="1852" width="12.140625" style="55" bestFit="1" customWidth="1"/>
    <col min="1853" max="2061" width="9" style="55"/>
    <col min="2062" max="2063" width="7.7109375" style="55" customWidth="1"/>
    <col min="2064" max="2064" width="5" style="55" customWidth="1"/>
    <col min="2065" max="2065" width="42.5703125" style="55" customWidth="1"/>
    <col min="2066" max="2067" width="5" style="55" customWidth="1"/>
    <col min="2068" max="2069" width="5.7109375" style="55" customWidth="1"/>
    <col min="2070" max="2072" width="5" style="55" customWidth="1"/>
    <col min="2073" max="2074" width="5.7109375" style="55" customWidth="1"/>
    <col min="2075" max="2077" width="5" style="55" customWidth="1"/>
    <col min="2078" max="2079" width="5.7109375" style="55" customWidth="1"/>
    <col min="2080" max="2082" width="5" style="55" customWidth="1"/>
    <col min="2083" max="2084" width="5.7109375" style="55" customWidth="1"/>
    <col min="2085" max="2087" width="5" style="55" customWidth="1"/>
    <col min="2088" max="2089" width="5.7109375" style="55" customWidth="1"/>
    <col min="2090" max="2092" width="5" style="55" customWidth="1"/>
    <col min="2093" max="2094" width="5.7109375" style="55" customWidth="1"/>
    <col min="2095" max="2095" width="5" style="55" customWidth="1"/>
    <col min="2096" max="2097" width="5.7109375" style="55" customWidth="1"/>
    <col min="2098" max="2098" width="5" style="55" customWidth="1"/>
    <col min="2099" max="2100" width="5.7109375" style="55" customWidth="1"/>
    <col min="2101" max="2101" width="5" style="55" customWidth="1"/>
    <col min="2102" max="2103" width="5.7109375" style="55" customWidth="1"/>
    <col min="2104" max="2104" width="5" style="55" customWidth="1"/>
    <col min="2105" max="2107" width="6.7109375" style="55" customWidth="1"/>
    <col min="2108" max="2108" width="12.140625" style="55" bestFit="1" customWidth="1"/>
    <col min="2109" max="2317" width="9" style="55"/>
    <col min="2318" max="2319" width="7.7109375" style="55" customWidth="1"/>
    <col min="2320" max="2320" width="5" style="55" customWidth="1"/>
    <col min="2321" max="2321" width="42.5703125" style="55" customWidth="1"/>
    <col min="2322" max="2323" width="5" style="55" customWidth="1"/>
    <col min="2324" max="2325" width="5.7109375" style="55" customWidth="1"/>
    <col min="2326" max="2328" width="5" style="55" customWidth="1"/>
    <col min="2329" max="2330" width="5.7109375" style="55" customWidth="1"/>
    <col min="2331" max="2333" width="5" style="55" customWidth="1"/>
    <col min="2334" max="2335" width="5.7109375" style="55" customWidth="1"/>
    <col min="2336" max="2338" width="5" style="55" customWidth="1"/>
    <col min="2339" max="2340" width="5.7109375" style="55" customWidth="1"/>
    <col min="2341" max="2343" width="5" style="55" customWidth="1"/>
    <col min="2344" max="2345" width="5.7109375" style="55" customWidth="1"/>
    <col min="2346" max="2348" width="5" style="55" customWidth="1"/>
    <col min="2349" max="2350" width="5.7109375" style="55" customWidth="1"/>
    <col min="2351" max="2351" width="5" style="55" customWidth="1"/>
    <col min="2352" max="2353" width="5.7109375" style="55" customWidth="1"/>
    <col min="2354" max="2354" width="5" style="55" customWidth="1"/>
    <col min="2355" max="2356" width="5.7109375" style="55" customWidth="1"/>
    <col min="2357" max="2357" width="5" style="55" customWidth="1"/>
    <col min="2358" max="2359" width="5.7109375" style="55" customWidth="1"/>
    <col min="2360" max="2360" width="5" style="55" customWidth="1"/>
    <col min="2361" max="2363" width="6.7109375" style="55" customWidth="1"/>
    <col min="2364" max="2364" width="12.140625" style="55" bestFit="1" customWidth="1"/>
    <col min="2365" max="2573" width="9" style="55"/>
    <col min="2574" max="2575" width="7.7109375" style="55" customWidth="1"/>
    <col min="2576" max="2576" width="5" style="55" customWidth="1"/>
    <col min="2577" max="2577" width="42.5703125" style="55" customWidth="1"/>
    <col min="2578" max="2579" width="5" style="55" customWidth="1"/>
    <col min="2580" max="2581" width="5.7109375" style="55" customWidth="1"/>
    <col min="2582" max="2584" width="5" style="55" customWidth="1"/>
    <col min="2585" max="2586" width="5.7109375" style="55" customWidth="1"/>
    <col min="2587" max="2589" width="5" style="55" customWidth="1"/>
    <col min="2590" max="2591" width="5.7109375" style="55" customWidth="1"/>
    <col min="2592" max="2594" width="5" style="55" customWidth="1"/>
    <col min="2595" max="2596" width="5.7109375" style="55" customWidth="1"/>
    <col min="2597" max="2599" width="5" style="55" customWidth="1"/>
    <col min="2600" max="2601" width="5.7109375" style="55" customWidth="1"/>
    <col min="2602" max="2604" width="5" style="55" customWidth="1"/>
    <col min="2605" max="2606" width="5.7109375" style="55" customWidth="1"/>
    <col min="2607" max="2607" width="5" style="55" customWidth="1"/>
    <col min="2608" max="2609" width="5.7109375" style="55" customWidth="1"/>
    <col min="2610" max="2610" width="5" style="55" customWidth="1"/>
    <col min="2611" max="2612" width="5.7109375" style="55" customWidth="1"/>
    <col min="2613" max="2613" width="5" style="55" customWidth="1"/>
    <col min="2614" max="2615" width="5.7109375" style="55" customWidth="1"/>
    <col min="2616" max="2616" width="5" style="55" customWidth="1"/>
    <col min="2617" max="2619" width="6.7109375" style="55" customWidth="1"/>
    <col min="2620" max="2620" width="12.140625" style="55" bestFit="1" customWidth="1"/>
    <col min="2621" max="2829" width="9" style="55"/>
    <col min="2830" max="2831" width="7.7109375" style="55" customWidth="1"/>
    <col min="2832" max="2832" width="5" style="55" customWidth="1"/>
    <col min="2833" max="2833" width="42.5703125" style="55" customWidth="1"/>
    <col min="2834" max="2835" width="5" style="55" customWidth="1"/>
    <col min="2836" max="2837" width="5.7109375" style="55" customWidth="1"/>
    <col min="2838" max="2840" width="5" style="55" customWidth="1"/>
    <col min="2841" max="2842" width="5.7109375" style="55" customWidth="1"/>
    <col min="2843" max="2845" width="5" style="55" customWidth="1"/>
    <col min="2846" max="2847" width="5.7109375" style="55" customWidth="1"/>
    <col min="2848" max="2850" width="5" style="55" customWidth="1"/>
    <col min="2851" max="2852" width="5.7109375" style="55" customWidth="1"/>
    <col min="2853" max="2855" width="5" style="55" customWidth="1"/>
    <col min="2856" max="2857" width="5.7109375" style="55" customWidth="1"/>
    <col min="2858" max="2860" width="5" style="55" customWidth="1"/>
    <col min="2861" max="2862" width="5.7109375" style="55" customWidth="1"/>
    <col min="2863" max="2863" width="5" style="55" customWidth="1"/>
    <col min="2864" max="2865" width="5.7109375" style="55" customWidth="1"/>
    <col min="2866" max="2866" width="5" style="55" customWidth="1"/>
    <col min="2867" max="2868" width="5.7109375" style="55" customWidth="1"/>
    <col min="2869" max="2869" width="5" style="55" customWidth="1"/>
    <col min="2870" max="2871" width="5.7109375" style="55" customWidth="1"/>
    <col min="2872" max="2872" width="5" style="55" customWidth="1"/>
    <col min="2873" max="2875" width="6.7109375" style="55" customWidth="1"/>
    <col min="2876" max="2876" width="12.140625" style="55" bestFit="1" customWidth="1"/>
    <col min="2877" max="3085" width="9" style="55"/>
    <col min="3086" max="3087" width="7.7109375" style="55" customWidth="1"/>
    <col min="3088" max="3088" width="5" style="55" customWidth="1"/>
    <col min="3089" max="3089" width="42.5703125" style="55" customWidth="1"/>
    <col min="3090" max="3091" width="5" style="55" customWidth="1"/>
    <col min="3092" max="3093" width="5.7109375" style="55" customWidth="1"/>
    <col min="3094" max="3096" width="5" style="55" customWidth="1"/>
    <col min="3097" max="3098" width="5.7109375" style="55" customWidth="1"/>
    <col min="3099" max="3101" width="5" style="55" customWidth="1"/>
    <col min="3102" max="3103" width="5.7109375" style="55" customWidth="1"/>
    <col min="3104" max="3106" width="5" style="55" customWidth="1"/>
    <col min="3107" max="3108" width="5.7109375" style="55" customWidth="1"/>
    <col min="3109" max="3111" width="5" style="55" customWidth="1"/>
    <col min="3112" max="3113" width="5.7109375" style="55" customWidth="1"/>
    <col min="3114" max="3116" width="5" style="55" customWidth="1"/>
    <col min="3117" max="3118" width="5.7109375" style="55" customWidth="1"/>
    <col min="3119" max="3119" width="5" style="55" customWidth="1"/>
    <col min="3120" max="3121" width="5.7109375" style="55" customWidth="1"/>
    <col min="3122" max="3122" width="5" style="55" customWidth="1"/>
    <col min="3123" max="3124" width="5.7109375" style="55" customWidth="1"/>
    <col min="3125" max="3125" width="5" style="55" customWidth="1"/>
    <col min="3126" max="3127" width="5.7109375" style="55" customWidth="1"/>
    <col min="3128" max="3128" width="5" style="55" customWidth="1"/>
    <col min="3129" max="3131" width="6.7109375" style="55" customWidth="1"/>
    <col min="3132" max="3132" width="12.140625" style="55" bestFit="1" customWidth="1"/>
    <col min="3133" max="3341" width="9" style="55"/>
    <col min="3342" max="3343" width="7.7109375" style="55" customWidth="1"/>
    <col min="3344" max="3344" width="5" style="55" customWidth="1"/>
    <col min="3345" max="3345" width="42.5703125" style="55" customWidth="1"/>
    <col min="3346" max="3347" width="5" style="55" customWidth="1"/>
    <col min="3348" max="3349" width="5.7109375" style="55" customWidth="1"/>
    <col min="3350" max="3352" width="5" style="55" customWidth="1"/>
    <col min="3353" max="3354" width="5.7109375" style="55" customWidth="1"/>
    <col min="3355" max="3357" width="5" style="55" customWidth="1"/>
    <col min="3358" max="3359" width="5.7109375" style="55" customWidth="1"/>
    <col min="3360" max="3362" width="5" style="55" customWidth="1"/>
    <col min="3363" max="3364" width="5.7109375" style="55" customWidth="1"/>
    <col min="3365" max="3367" width="5" style="55" customWidth="1"/>
    <col min="3368" max="3369" width="5.7109375" style="55" customWidth="1"/>
    <col min="3370" max="3372" width="5" style="55" customWidth="1"/>
    <col min="3373" max="3374" width="5.7109375" style="55" customWidth="1"/>
    <col min="3375" max="3375" width="5" style="55" customWidth="1"/>
    <col min="3376" max="3377" width="5.7109375" style="55" customWidth="1"/>
    <col min="3378" max="3378" width="5" style="55" customWidth="1"/>
    <col min="3379" max="3380" width="5.7109375" style="55" customWidth="1"/>
    <col min="3381" max="3381" width="5" style="55" customWidth="1"/>
    <col min="3382" max="3383" width="5.7109375" style="55" customWidth="1"/>
    <col min="3384" max="3384" width="5" style="55" customWidth="1"/>
    <col min="3385" max="3387" width="6.7109375" style="55" customWidth="1"/>
    <col min="3388" max="3388" width="12.140625" style="55" bestFit="1" customWidth="1"/>
    <col min="3389" max="3597" width="9" style="55"/>
    <col min="3598" max="3599" width="7.7109375" style="55" customWidth="1"/>
    <col min="3600" max="3600" width="5" style="55" customWidth="1"/>
    <col min="3601" max="3601" width="42.5703125" style="55" customWidth="1"/>
    <col min="3602" max="3603" width="5" style="55" customWidth="1"/>
    <col min="3604" max="3605" width="5.7109375" style="55" customWidth="1"/>
    <col min="3606" max="3608" width="5" style="55" customWidth="1"/>
    <col min="3609" max="3610" width="5.7109375" style="55" customWidth="1"/>
    <col min="3611" max="3613" width="5" style="55" customWidth="1"/>
    <col min="3614" max="3615" width="5.7109375" style="55" customWidth="1"/>
    <col min="3616" max="3618" width="5" style="55" customWidth="1"/>
    <col min="3619" max="3620" width="5.7109375" style="55" customWidth="1"/>
    <col min="3621" max="3623" width="5" style="55" customWidth="1"/>
    <col min="3624" max="3625" width="5.7109375" style="55" customWidth="1"/>
    <col min="3626" max="3628" width="5" style="55" customWidth="1"/>
    <col min="3629" max="3630" width="5.7109375" style="55" customWidth="1"/>
    <col min="3631" max="3631" width="5" style="55" customWidth="1"/>
    <col min="3632" max="3633" width="5.7109375" style="55" customWidth="1"/>
    <col min="3634" max="3634" width="5" style="55" customWidth="1"/>
    <col min="3635" max="3636" width="5.7109375" style="55" customWidth="1"/>
    <col min="3637" max="3637" width="5" style="55" customWidth="1"/>
    <col min="3638" max="3639" width="5.7109375" style="55" customWidth="1"/>
    <col min="3640" max="3640" width="5" style="55" customWidth="1"/>
    <col min="3641" max="3643" width="6.7109375" style="55" customWidth="1"/>
    <col min="3644" max="3644" width="12.140625" style="55" bestFit="1" customWidth="1"/>
    <col min="3645" max="3853" width="9" style="55"/>
    <col min="3854" max="3855" width="7.7109375" style="55" customWidth="1"/>
    <col min="3856" max="3856" width="5" style="55" customWidth="1"/>
    <col min="3857" max="3857" width="42.5703125" style="55" customWidth="1"/>
    <col min="3858" max="3859" width="5" style="55" customWidth="1"/>
    <col min="3860" max="3861" width="5.7109375" style="55" customWidth="1"/>
    <col min="3862" max="3864" width="5" style="55" customWidth="1"/>
    <col min="3865" max="3866" width="5.7109375" style="55" customWidth="1"/>
    <col min="3867" max="3869" width="5" style="55" customWidth="1"/>
    <col min="3870" max="3871" width="5.7109375" style="55" customWidth="1"/>
    <col min="3872" max="3874" width="5" style="55" customWidth="1"/>
    <col min="3875" max="3876" width="5.7109375" style="55" customWidth="1"/>
    <col min="3877" max="3879" width="5" style="55" customWidth="1"/>
    <col min="3880" max="3881" width="5.7109375" style="55" customWidth="1"/>
    <col min="3882" max="3884" width="5" style="55" customWidth="1"/>
    <col min="3885" max="3886" width="5.7109375" style="55" customWidth="1"/>
    <col min="3887" max="3887" width="5" style="55" customWidth="1"/>
    <col min="3888" max="3889" width="5.7109375" style="55" customWidth="1"/>
    <col min="3890" max="3890" width="5" style="55" customWidth="1"/>
    <col min="3891" max="3892" width="5.7109375" style="55" customWidth="1"/>
    <col min="3893" max="3893" width="5" style="55" customWidth="1"/>
    <col min="3894" max="3895" width="5.7109375" style="55" customWidth="1"/>
    <col min="3896" max="3896" width="5" style="55" customWidth="1"/>
    <col min="3897" max="3899" width="6.7109375" style="55" customWidth="1"/>
    <col min="3900" max="3900" width="12.140625" style="55" bestFit="1" customWidth="1"/>
    <col min="3901" max="4109" width="9" style="55"/>
    <col min="4110" max="4111" width="7.7109375" style="55" customWidth="1"/>
    <col min="4112" max="4112" width="5" style="55" customWidth="1"/>
    <col min="4113" max="4113" width="42.5703125" style="55" customWidth="1"/>
    <col min="4114" max="4115" width="5" style="55" customWidth="1"/>
    <col min="4116" max="4117" width="5.7109375" style="55" customWidth="1"/>
    <col min="4118" max="4120" width="5" style="55" customWidth="1"/>
    <col min="4121" max="4122" width="5.7109375" style="55" customWidth="1"/>
    <col min="4123" max="4125" width="5" style="55" customWidth="1"/>
    <col min="4126" max="4127" width="5.7109375" style="55" customWidth="1"/>
    <col min="4128" max="4130" width="5" style="55" customWidth="1"/>
    <col min="4131" max="4132" width="5.7109375" style="55" customWidth="1"/>
    <col min="4133" max="4135" width="5" style="55" customWidth="1"/>
    <col min="4136" max="4137" width="5.7109375" style="55" customWidth="1"/>
    <col min="4138" max="4140" width="5" style="55" customWidth="1"/>
    <col min="4141" max="4142" width="5.7109375" style="55" customWidth="1"/>
    <col min="4143" max="4143" width="5" style="55" customWidth="1"/>
    <col min="4144" max="4145" width="5.7109375" style="55" customWidth="1"/>
    <col min="4146" max="4146" width="5" style="55" customWidth="1"/>
    <col min="4147" max="4148" width="5.7109375" style="55" customWidth="1"/>
    <col min="4149" max="4149" width="5" style="55" customWidth="1"/>
    <col min="4150" max="4151" width="5.7109375" style="55" customWidth="1"/>
    <col min="4152" max="4152" width="5" style="55" customWidth="1"/>
    <col min="4153" max="4155" width="6.7109375" style="55" customWidth="1"/>
    <col min="4156" max="4156" width="12.140625" style="55" bestFit="1" customWidth="1"/>
    <col min="4157" max="4365" width="9" style="55"/>
    <col min="4366" max="4367" width="7.7109375" style="55" customWidth="1"/>
    <col min="4368" max="4368" width="5" style="55" customWidth="1"/>
    <col min="4369" max="4369" width="42.5703125" style="55" customWidth="1"/>
    <col min="4370" max="4371" width="5" style="55" customWidth="1"/>
    <col min="4372" max="4373" width="5.7109375" style="55" customWidth="1"/>
    <col min="4374" max="4376" width="5" style="55" customWidth="1"/>
    <col min="4377" max="4378" width="5.7109375" style="55" customWidth="1"/>
    <col min="4379" max="4381" width="5" style="55" customWidth="1"/>
    <col min="4382" max="4383" width="5.7109375" style="55" customWidth="1"/>
    <col min="4384" max="4386" width="5" style="55" customWidth="1"/>
    <col min="4387" max="4388" width="5.7109375" style="55" customWidth="1"/>
    <col min="4389" max="4391" width="5" style="55" customWidth="1"/>
    <col min="4392" max="4393" width="5.7109375" style="55" customWidth="1"/>
    <col min="4394" max="4396" width="5" style="55" customWidth="1"/>
    <col min="4397" max="4398" width="5.7109375" style="55" customWidth="1"/>
    <col min="4399" max="4399" width="5" style="55" customWidth="1"/>
    <col min="4400" max="4401" width="5.7109375" style="55" customWidth="1"/>
    <col min="4402" max="4402" width="5" style="55" customWidth="1"/>
    <col min="4403" max="4404" width="5.7109375" style="55" customWidth="1"/>
    <col min="4405" max="4405" width="5" style="55" customWidth="1"/>
    <col min="4406" max="4407" width="5.7109375" style="55" customWidth="1"/>
    <col min="4408" max="4408" width="5" style="55" customWidth="1"/>
    <col min="4409" max="4411" width="6.7109375" style="55" customWidth="1"/>
    <col min="4412" max="4412" width="12.140625" style="55" bestFit="1" customWidth="1"/>
    <col min="4413" max="4621" width="9" style="55"/>
    <col min="4622" max="4623" width="7.7109375" style="55" customWidth="1"/>
    <col min="4624" max="4624" width="5" style="55" customWidth="1"/>
    <col min="4625" max="4625" width="42.5703125" style="55" customWidth="1"/>
    <col min="4626" max="4627" width="5" style="55" customWidth="1"/>
    <col min="4628" max="4629" width="5.7109375" style="55" customWidth="1"/>
    <col min="4630" max="4632" width="5" style="55" customWidth="1"/>
    <col min="4633" max="4634" width="5.7109375" style="55" customWidth="1"/>
    <col min="4635" max="4637" width="5" style="55" customWidth="1"/>
    <col min="4638" max="4639" width="5.7109375" style="55" customWidth="1"/>
    <col min="4640" max="4642" width="5" style="55" customWidth="1"/>
    <col min="4643" max="4644" width="5.7109375" style="55" customWidth="1"/>
    <col min="4645" max="4647" width="5" style="55" customWidth="1"/>
    <col min="4648" max="4649" width="5.7109375" style="55" customWidth="1"/>
    <col min="4650" max="4652" width="5" style="55" customWidth="1"/>
    <col min="4653" max="4654" width="5.7109375" style="55" customWidth="1"/>
    <col min="4655" max="4655" width="5" style="55" customWidth="1"/>
    <col min="4656" max="4657" width="5.7109375" style="55" customWidth="1"/>
    <col min="4658" max="4658" width="5" style="55" customWidth="1"/>
    <col min="4659" max="4660" width="5.7109375" style="55" customWidth="1"/>
    <col min="4661" max="4661" width="5" style="55" customWidth="1"/>
    <col min="4662" max="4663" width="5.7109375" style="55" customWidth="1"/>
    <col min="4664" max="4664" width="5" style="55" customWidth="1"/>
    <col min="4665" max="4667" width="6.7109375" style="55" customWidth="1"/>
    <col min="4668" max="4668" width="12.140625" style="55" bestFit="1" customWidth="1"/>
    <col min="4669" max="4877" width="9" style="55"/>
    <col min="4878" max="4879" width="7.7109375" style="55" customWidth="1"/>
    <col min="4880" max="4880" width="5" style="55" customWidth="1"/>
    <col min="4881" max="4881" width="42.5703125" style="55" customWidth="1"/>
    <col min="4882" max="4883" width="5" style="55" customWidth="1"/>
    <col min="4884" max="4885" width="5.7109375" style="55" customWidth="1"/>
    <col min="4886" max="4888" width="5" style="55" customWidth="1"/>
    <col min="4889" max="4890" width="5.7109375" style="55" customWidth="1"/>
    <col min="4891" max="4893" width="5" style="55" customWidth="1"/>
    <col min="4894" max="4895" width="5.7109375" style="55" customWidth="1"/>
    <col min="4896" max="4898" width="5" style="55" customWidth="1"/>
    <col min="4899" max="4900" width="5.7109375" style="55" customWidth="1"/>
    <col min="4901" max="4903" width="5" style="55" customWidth="1"/>
    <col min="4904" max="4905" width="5.7109375" style="55" customWidth="1"/>
    <col min="4906" max="4908" width="5" style="55" customWidth="1"/>
    <col min="4909" max="4910" width="5.7109375" style="55" customWidth="1"/>
    <col min="4911" max="4911" width="5" style="55" customWidth="1"/>
    <col min="4912" max="4913" width="5.7109375" style="55" customWidth="1"/>
    <col min="4914" max="4914" width="5" style="55" customWidth="1"/>
    <col min="4915" max="4916" width="5.7109375" style="55" customWidth="1"/>
    <col min="4917" max="4917" width="5" style="55" customWidth="1"/>
    <col min="4918" max="4919" width="5.7109375" style="55" customWidth="1"/>
    <col min="4920" max="4920" width="5" style="55" customWidth="1"/>
    <col min="4921" max="4923" width="6.7109375" style="55" customWidth="1"/>
    <col min="4924" max="4924" width="12.140625" style="55" bestFit="1" customWidth="1"/>
    <col min="4925" max="5133" width="9" style="55"/>
    <col min="5134" max="5135" width="7.7109375" style="55" customWidth="1"/>
    <col min="5136" max="5136" width="5" style="55" customWidth="1"/>
    <col min="5137" max="5137" width="42.5703125" style="55" customWidth="1"/>
    <col min="5138" max="5139" width="5" style="55" customWidth="1"/>
    <col min="5140" max="5141" width="5.7109375" style="55" customWidth="1"/>
    <col min="5142" max="5144" width="5" style="55" customWidth="1"/>
    <col min="5145" max="5146" width="5.7109375" style="55" customWidth="1"/>
    <col min="5147" max="5149" width="5" style="55" customWidth="1"/>
    <col min="5150" max="5151" width="5.7109375" style="55" customWidth="1"/>
    <col min="5152" max="5154" width="5" style="55" customWidth="1"/>
    <col min="5155" max="5156" width="5.7109375" style="55" customWidth="1"/>
    <col min="5157" max="5159" width="5" style="55" customWidth="1"/>
    <col min="5160" max="5161" width="5.7109375" style="55" customWidth="1"/>
    <col min="5162" max="5164" width="5" style="55" customWidth="1"/>
    <col min="5165" max="5166" width="5.7109375" style="55" customWidth="1"/>
    <col min="5167" max="5167" width="5" style="55" customWidth="1"/>
    <col min="5168" max="5169" width="5.7109375" style="55" customWidth="1"/>
    <col min="5170" max="5170" width="5" style="55" customWidth="1"/>
    <col min="5171" max="5172" width="5.7109375" style="55" customWidth="1"/>
    <col min="5173" max="5173" width="5" style="55" customWidth="1"/>
    <col min="5174" max="5175" width="5.7109375" style="55" customWidth="1"/>
    <col min="5176" max="5176" width="5" style="55" customWidth="1"/>
    <col min="5177" max="5179" width="6.7109375" style="55" customWidth="1"/>
    <col min="5180" max="5180" width="12.140625" style="55" bestFit="1" customWidth="1"/>
    <col min="5181" max="5389" width="9" style="55"/>
    <col min="5390" max="5391" width="7.7109375" style="55" customWidth="1"/>
    <col min="5392" max="5392" width="5" style="55" customWidth="1"/>
    <col min="5393" max="5393" width="42.5703125" style="55" customWidth="1"/>
    <col min="5394" max="5395" width="5" style="55" customWidth="1"/>
    <col min="5396" max="5397" width="5.7109375" style="55" customWidth="1"/>
    <col min="5398" max="5400" width="5" style="55" customWidth="1"/>
    <col min="5401" max="5402" width="5.7109375" style="55" customWidth="1"/>
    <col min="5403" max="5405" width="5" style="55" customWidth="1"/>
    <col min="5406" max="5407" width="5.7109375" style="55" customWidth="1"/>
    <col min="5408" max="5410" width="5" style="55" customWidth="1"/>
    <col min="5411" max="5412" width="5.7109375" style="55" customWidth="1"/>
    <col min="5413" max="5415" width="5" style="55" customWidth="1"/>
    <col min="5416" max="5417" width="5.7109375" style="55" customWidth="1"/>
    <col min="5418" max="5420" width="5" style="55" customWidth="1"/>
    <col min="5421" max="5422" width="5.7109375" style="55" customWidth="1"/>
    <col min="5423" max="5423" width="5" style="55" customWidth="1"/>
    <col min="5424" max="5425" width="5.7109375" style="55" customWidth="1"/>
    <col min="5426" max="5426" width="5" style="55" customWidth="1"/>
    <col min="5427" max="5428" width="5.7109375" style="55" customWidth="1"/>
    <col min="5429" max="5429" width="5" style="55" customWidth="1"/>
    <col min="5430" max="5431" width="5.7109375" style="55" customWidth="1"/>
    <col min="5432" max="5432" width="5" style="55" customWidth="1"/>
    <col min="5433" max="5435" width="6.7109375" style="55" customWidth="1"/>
    <col min="5436" max="5436" width="12.140625" style="55" bestFit="1" customWidth="1"/>
    <col min="5437" max="5645" width="9" style="55"/>
    <col min="5646" max="5647" width="7.7109375" style="55" customWidth="1"/>
    <col min="5648" max="5648" width="5" style="55" customWidth="1"/>
    <col min="5649" max="5649" width="42.5703125" style="55" customWidth="1"/>
    <col min="5650" max="5651" width="5" style="55" customWidth="1"/>
    <col min="5652" max="5653" width="5.7109375" style="55" customWidth="1"/>
    <col min="5654" max="5656" width="5" style="55" customWidth="1"/>
    <col min="5657" max="5658" width="5.7109375" style="55" customWidth="1"/>
    <col min="5659" max="5661" width="5" style="55" customWidth="1"/>
    <col min="5662" max="5663" width="5.7109375" style="55" customWidth="1"/>
    <col min="5664" max="5666" width="5" style="55" customWidth="1"/>
    <col min="5667" max="5668" width="5.7109375" style="55" customWidth="1"/>
    <col min="5669" max="5671" width="5" style="55" customWidth="1"/>
    <col min="5672" max="5673" width="5.7109375" style="55" customWidth="1"/>
    <col min="5674" max="5676" width="5" style="55" customWidth="1"/>
    <col min="5677" max="5678" width="5.7109375" style="55" customWidth="1"/>
    <col min="5679" max="5679" width="5" style="55" customWidth="1"/>
    <col min="5680" max="5681" width="5.7109375" style="55" customWidth="1"/>
    <col min="5682" max="5682" width="5" style="55" customWidth="1"/>
    <col min="5683" max="5684" width="5.7109375" style="55" customWidth="1"/>
    <col min="5685" max="5685" width="5" style="55" customWidth="1"/>
    <col min="5686" max="5687" width="5.7109375" style="55" customWidth="1"/>
    <col min="5688" max="5688" width="5" style="55" customWidth="1"/>
    <col min="5689" max="5691" width="6.7109375" style="55" customWidth="1"/>
    <col min="5692" max="5692" width="12.140625" style="55" bestFit="1" customWidth="1"/>
    <col min="5693" max="5901" width="9" style="55"/>
    <col min="5902" max="5903" width="7.7109375" style="55" customWidth="1"/>
    <col min="5904" max="5904" width="5" style="55" customWidth="1"/>
    <col min="5905" max="5905" width="42.5703125" style="55" customWidth="1"/>
    <col min="5906" max="5907" width="5" style="55" customWidth="1"/>
    <col min="5908" max="5909" width="5.7109375" style="55" customWidth="1"/>
    <col min="5910" max="5912" width="5" style="55" customWidth="1"/>
    <col min="5913" max="5914" width="5.7109375" style="55" customWidth="1"/>
    <col min="5915" max="5917" width="5" style="55" customWidth="1"/>
    <col min="5918" max="5919" width="5.7109375" style="55" customWidth="1"/>
    <col min="5920" max="5922" width="5" style="55" customWidth="1"/>
    <col min="5923" max="5924" width="5.7109375" style="55" customWidth="1"/>
    <col min="5925" max="5927" width="5" style="55" customWidth="1"/>
    <col min="5928" max="5929" width="5.7109375" style="55" customWidth="1"/>
    <col min="5930" max="5932" width="5" style="55" customWidth="1"/>
    <col min="5933" max="5934" width="5.7109375" style="55" customWidth="1"/>
    <col min="5935" max="5935" width="5" style="55" customWidth="1"/>
    <col min="5936" max="5937" width="5.7109375" style="55" customWidth="1"/>
    <col min="5938" max="5938" width="5" style="55" customWidth="1"/>
    <col min="5939" max="5940" width="5.7109375" style="55" customWidth="1"/>
    <col min="5941" max="5941" width="5" style="55" customWidth="1"/>
    <col min="5942" max="5943" width="5.7109375" style="55" customWidth="1"/>
    <col min="5944" max="5944" width="5" style="55" customWidth="1"/>
    <col min="5945" max="5947" width="6.7109375" style="55" customWidth="1"/>
    <col min="5948" max="5948" width="12.140625" style="55" bestFit="1" customWidth="1"/>
    <col min="5949" max="6157" width="9" style="55"/>
    <col min="6158" max="6159" width="7.7109375" style="55" customWidth="1"/>
    <col min="6160" max="6160" width="5" style="55" customWidth="1"/>
    <col min="6161" max="6161" width="42.5703125" style="55" customWidth="1"/>
    <col min="6162" max="6163" width="5" style="55" customWidth="1"/>
    <col min="6164" max="6165" width="5.7109375" style="55" customWidth="1"/>
    <col min="6166" max="6168" width="5" style="55" customWidth="1"/>
    <col min="6169" max="6170" width="5.7109375" style="55" customWidth="1"/>
    <col min="6171" max="6173" width="5" style="55" customWidth="1"/>
    <col min="6174" max="6175" width="5.7109375" style="55" customWidth="1"/>
    <col min="6176" max="6178" width="5" style="55" customWidth="1"/>
    <col min="6179" max="6180" width="5.7109375" style="55" customWidth="1"/>
    <col min="6181" max="6183" width="5" style="55" customWidth="1"/>
    <col min="6184" max="6185" width="5.7109375" style="55" customWidth="1"/>
    <col min="6186" max="6188" width="5" style="55" customWidth="1"/>
    <col min="6189" max="6190" width="5.7109375" style="55" customWidth="1"/>
    <col min="6191" max="6191" width="5" style="55" customWidth="1"/>
    <col min="6192" max="6193" width="5.7109375" style="55" customWidth="1"/>
    <col min="6194" max="6194" width="5" style="55" customWidth="1"/>
    <col min="6195" max="6196" width="5.7109375" style="55" customWidth="1"/>
    <col min="6197" max="6197" width="5" style="55" customWidth="1"/>
    <col min="6198" max="6199" width="5.7109375" style="55" customWidth="1"/>
    <col min="6200" max="6200" width="5" style="55" customWidth="1"/>
    <col min="6201" max="6203" width="6.7109375" style="55" customWidth="1"/>
    <col min="6204" max="6204" width="12.140625" style="55" bestFit="1" customWidth="1"/>
    <col min="6205" max="6413" width="9" style="55"/>
    <col min="6414" max="6415" width="7.7109375" style="55" customWidth="1"/>
    <col min="6416" max="6416" width="5" style="55" customWidth="1"/>
    <col min="6417" max="6417" width="42.5703125" style="55" customWidth="1"/>
    <col min="6418" max="6419" width="5" style="55" customWidth="1"/>
    <col min="6420" max="6421" width="5.7109375" style="55" customWidth="1"/>
    <col min="6422" max="6424" width="5" style="55" customWidth="1"/>
    <col min="6425" max="6426" width="5.7109375" style="55" customWidth="1"/>
    <col min="6427" max="6429" width="5" style="55" customWidth="1"/>
    <col min="6430" max="6431" width="5.7109375" style="55" customWidth="1"/>
    <col min="6432" max="6434" width="5" style="55" customWidth="1"/>
    <col min="6435" max="6436" width="5.7109375" style="55" customWidth="1"/>
    <col min="6437" max="6439" width="5" style="55" customWidth="1"/>
    <col min="6440" max="6441" width="5.7109375" style="55" customWidth="1"/>
    <col min="6442" max="6444" width="5" style="55" customWidth="1"/>
    <col min="6445" max="6446" width="5.7109375" style="55" customWidth="1"/>
    <col min="6447" max="6447" width="5" style="55" customWidth="1"/>
    <col min="6448" max="6449" width="5.7109375" style="55" customWidth="1"/>
    <col min="6450" max="6450" width="5" style="55" customWidth="1"/>
    <col min="6451" max="6452" width="5.7109375" style="55" customWidth="1"/>
    <col min="6453" max="6453" width="5" style="55" customWidth="1"/>
    <col min="6454" max="6455" width="5.7109375" style="55" customWidth="1"/>
    <col min="6456" max="6456" width="5" style="55" customWidth="1"/>
    <col min="6457" max="6459" width="6.7109375" style="55" customWidth="1"/>
    <col min="6460" max="6460" width="12.140625" style="55" bestFit="1" customWidth="1"/>
    <col min="6461" max="6669" width="9" style="55"/>
    <col min="6670" max="6671" width="7.7109375" style="55" customWidth="1"/>
    <col min="6672" max="6672" width="5" style="55" customWidth="1"/>
    <col min="6673" max="6673" width="42.5703125" style="55" customWidth="1"/>
    <col min="6674" max="6675" width="5" style="55" customWidth="1"/>
    <col min="6676" max="6677" width="5.7109375" style="55" customWidth="1"/>
    <col min="6678" max="6680" width="5" style="55" customWidth="1"/>
    <col min="6681" max="6682" width="5.7109375" style="55" customWidth="1"/>
    <col min="6683" max="6685" width="5" style="55" customWidth="1"/>
    <col min="6686" max="6687" width="5.7109375" style="55" customWidth="1"/>
    <col min="6688" max="6690" width="5" style="55" customWidth="1"/>
    <col min="6691" max="6692" width="5.7109375" style="55" customWidth="1"/>
    <col min="6693" max="6695" width="5" style="55" customWidth="1"/>
    <col min="6696" max="6697" width="5.7109375" style="55" customWidth="1"/>
    <col min="6698" max="6700" width="5" style="55" customWidth="1"/>
    <col min="6701" max="6702" width="5.7109375" style="55" customWidth="1"/>
    <col min="6703" max="6703" width="5" style="55" customWidth="1"/>
    <col min="6704" max="6705" width="5.7109375" style="55" customWidth="1"/>
    <col min="6706" max="6706" width="5" style="55" customWidth="1"/>
    <col min="6707" max="6708" width="5.7109375" style="55" customWidth="1"/>
    <col min="6709" max="6709" width="5" style="55" customWidth="1"/>
    <col min="6710" max="6711" width="5.7109375" style="55" customWidth="1"/>
    <col min="6712" max="6712" width="5" style="55" customWidth="1"/>
    <col min="6713" max="6715" width="6.7109375" style="55" customWidth="1"/>
    <col min="6716" max="6716" width="12.140625" style="55" bestFit="1" customWidth="1"/>
    <col min="6717" max="6925" width="9" style="55"/>
    <col min="6926" max="6927" width="7.7109375" style="55" customWidth="1"/>
    <col min="6928" max="6928" width="5" style="55" customWidth="1"/>
    <col min="6929" max="6929" width="42.5703125" style="55" customWidth="1"/>
    <col min="6930" max="6931" width="5" style="55" customWidth="1"/>
    <col min="6932" max="6933" width="5.7109375" style="55" customWidth="1"/>
    <col min="6934" max="6936" width="5" style="55" customWidth="1"/>
    <col min="6937" max="6938" width="5.7109375" style="55" customWidth="1"/>
    <col min="6939" max="6941" width="5" style="55" customWidth="1"/>
    <col min="6942" max="6943" width="5.7109375" style="55" customWidth="1"/>
    <col min="6944" max="6946" width="5" style="55" customWidth="1"/>
    <col min="6947" max="6948" width="5.7109375" style="55" customWidth="1"/>
    <col min="6949" max="6951" width="5" style="55" customWidth="1"/>
    <col min="6952" max="6953" width="5.7109375" style="55" customWidth="1"/>
    <col min="6954" max="6956" width="5" style="55" customWidth="1"/>
    <col min="6957" max="6958" width="5.7109375" style="55" customWidth="1"/>
    <col min="6959" max="6959" width="5" style="55" customWidth="1"/>
    <col min="6960" max="6961" width="5.7109375" style="55" customWidth="1"/>
    <col min="6962" max="6962" width="5" style="55" customWidth="1"/>
    <col min="6963" max="6964" width="5.7109375" style="55" customWidth="1"/>
    <col min="6965" max="6965" width="5" style="55" customWidth="1"/>
    <col min="6966" max="6967" width="5.7109375" style="55" customWidth="1"/>
    <col min="6968" max="6968" width="5" style="55" customWidth="1"/>
    <col min="6969" max="6971" width="6.7109375" style="55" customWidth="1"/>
    <col min="6972" max="6972" width="12.140625" style="55" bestFit="1" customWidth="1"/>
    <col min="6973" max="7181" width="9" style="55"/>
    <col min="7182" max="7183" width="7.7109375" style="55" customWidth="1"/>
    <col min="7184" max="7184" width="5" style="55" customWidth="1"/>
    <col min="7185" max="7185" width="42.5703125" style="55" customWidth="1"/>
    <col min="7186" max="7187" width="5" style="55" customWidth="1"/>
    <col min="7188" max="7189" width="5.7109375" style="55" customWidth="1"/>
    <col min="7190" max="7192" width="5" style="55" customWidth="1"/>
    <col min="7193" max="7194" width="5.7109375" style="55" customWidth="1"/>
    <col min="7195" max="7197" width="5" style="55" customWidth="1"/>
    <col min="7198" max="7199" width="5.7109375" style="55" customWidth="1"/>
    <col min="7200" max="7202" width="5" style="55" customWidth="1"/>
    <col min="7203" max="7204" width="5.7109375" style="55" customWidth="1"/>
    <col min="7205" max="7207" width="5" style="55" customWidth="1"/>
    <col min="7208" max="7209" width="5.7109375" style="55" customWidth="1"/>
    <col min="7210" max="7212" width="5" style="55" customWidth="1"/>
    <col min="7213" max="7214" width="5.7109375" style="55" customWidth="1"/>
    <col min="7215" max="7215" width="5" style="55" customWidth="1"/>
    <col min="7216" max="7217" width="5.7109375" style="55" customWidth="1"/>
    <col min="7218" max="7218" width="5" style="55" customWidth="1"/>
    <col min="7219" max="7220" width="5.7109375" style="55" customWidth="1"/>
    <col min="7221" max="7221" width="5" style="55" customWidth="1"/>
    <col min="7222" max="7223" width="5.7109375" style="55" customWidth="1"/>
    <col min="7224" max="7224" width="5" style="55" customWidth="1"/>
    <col min="7225" max="7227" width="6.7109375" style="55" customWidth="1"/>
    <col min="7228" max="7228" width="12.140625" style="55" bestFit="1" customWidth="1"/>
    <col min="7229" max="7437" width="9" style="55"/>
    <col min="7438" max="7439" width="7.7109375" style="55" customWidth="1"/>
    <col min="7440" max="7440" width="5" style="55" customWidth="1"/>
    <col min="7441" max="7441" width="42.5703125" style="55" customWidth="1"/>
    <col min="7442" max="7443" width="5" style="55" customWidth="1"/>
    <col min="7444" max="7445" width="5.7109375" style="55" customWidth="1"/>
    <col min="7446" max="7448" width="5" style="55" customWidth="1"/>
    <col min="7449" max="7450" width="5.7109375" style="55" customWidth="1"/>
    <col min="7451" max="7453" width="5" style="55" customWidth="1"/>
    <col min="7454" max="7455" width="5.7109375" style="55" customWidth="1"/>
    <col min="7456" max="7458" width="5" style="55" customWidth="1"/>
    <col min="7459" max="7460" width="5.7109375" style="55" customWidth="1"/>
    <col min="7461" max="7463" width="5" style="55" customWidth="1"/>
    <col min="7464" max="7465" width="5.7109375" style="55" customWidth="1"/>
    <col min="7466" max="7468" width="5" style="55" customWidth="1"/>
    <col min="7469" max="7470" width="5.7109375" style="55" customWidth="1"/>
    <col min="7471" max="7471" width="5" style="55" customWidth="1"/>
    <col min="7472" max="7473" width="5.7109375" style="55" customWidth="1"/>
    <col min="7474" max="7474" width="5" style="55" customWidth="1"/>
    <col min="7475" max="7476" width="5.7109375" style="55" customWidth="1"/>
    <col min="7477" max="7477" width="5" style="55" customWidth="1"/>
    <col min="7478" max="7479" width="5.7109375" style="55" customWidth="1"/>
    <col min="7480" max="7480" width="5" style="55" customWidth="1"/>
    <col min="7481" max="7483" width="6.7109375" style="55" customWidth="1"/>
    <col min="7484" max="7484" width="12.140625" style="55" bestFit="1" customWidth="1"/>
    <col min="7485" max="7693" width="9" style="55"/>
    <col min="7694" max="7695" width="7.7109375" style="55" customWidth="1"/>
    <col min="7696" max="7696" width="5" style="55" customWidth="1"/>
    <col min="7697" max="7697" width="42.5703125" style="55" customWidth="1"/>
    <col min="7698" max="7699" width="5" style="55" customWidth="1"/>
    <col min="7700" max="7701" width="5.7109375" style="55" customWidth="1"/>
    <col min="7702" max="7704" width="5" style="55" customWidth="1"/>
    <col min="7705" max="7706" width="5.7109375" style="55" customWidth="1"/>
    <col min="7707" max="7709" width="5" style="55" customWidth="1"/>
    <col min="7710" max="7711" width="5.7109375" style="55" customWidth="1"/>
    <col min="7712" max="7714" width="5" style="55" customWidth="1"/>
    <col min="7715" max="7716" width="5.7109375" style="55" customWidth="1"/>
    <col min="7717" max="7719" width="5" style="55" customWidth="1"/>
    <col min="7720" max="7721" width="5.7109375" style="55" customWidth="1"/>
    <col min="7722" max="7724" width="5" style="55" customWidth="1"/>
    <col min="7725" max="7726" width="5.7109375" style="55" customWidth="1"/>
    <col min="7727" max="7727" width="5" style="55" customWidth="1"/>
    <col min="7728" max="7729" width="5.7109375" style="55" customWidth="1"/>
    <col min="7730" max="7730" width="5" style="55" customWidth="1"/>
    <col min="7731" max="7732" width="5.7109375" style="55" customWidth="1"/>
    <col min="7733" max="7733" width="5" style="55" customWidth="1"/>
    <col min="7734" max="7735" width="5.7109375" style="55" customWidth="1"/>
    <col min="7736" max="7736" width="5" style="55" customWidth="1"/>
    <col min="7737" max="7739" width="6.7109375" style="55" customWidth="1"/>
    <col min="7740" max="7740" width="12.140625" style="55" bestFit="1" customWidth="1"/>
    <col min="7741" max="7949" width="9" style="55"/>
    <col min="7950" max="7951" width="7.7109375" style="55" customWidth="1"/>
    <col min="7952" max="7952" width="5" style="55" customWidth="1"/>
    <col min="7953" max="7953" width="42.5703125" style="55" customWidth="1"/>
    <col min="7954" max="7955" width="5" style="55" customWidth="1"/>
    <col min="7956" max="7957" width="5.7109375" style="55" customWidth="1"/>
    <col min="7958" max="7960" width="5" style="55" customWidth="1"/>
    <col min="7961" max="7962" width="5.7109375" style="55" customWidth="1"/>
    <col min="7963" max="7965" width="5" style="55" customWidth="1"/>
    <col min="7966" max="7967" width="5.7109375" style="55" customWidth="1"/>
    <col min="7968" max="7970" width="5" style="55" customWidth="1"/>
    <col min="7971" max="7972" width="5.7109375" style="55" customWidth="1"/>
    <col min="7973" max="7975" width="5" style="55" customWidth="1"/>
    <col min="7976" max="7977" width="5.7109375" style="55" customWidth="1"/>
    <col min="7978" max="7980" width="5" style="55" customWidth="1"/>
    <col min="7981" max="7982" width="5.7109375" style="55" customWidth="1"/>
    <col min="7983" max="7983" width="5" style="55" customWidth="1"/>
    <col min="7984" max="7985" width="5.7109375" style="55" customWidth="1"/>
    <col min="7986" max="7986" width="5" style="55" customWidth="1"/>
    <col min="7987" max="7988" width="5.7109375" style="55" customWidth="1"/>
    <col min="7989" max="7989" width="5" style="55" customWidth="1"/>
    <col min="7990" max="7991" width="5.7109375" style="55" customWidth="1"/>
    <col min="7992" max="7992" width="5" style="55" customWidth="1"/>
    <col min="7993" max="7995" width="6.7109375" style="55" customWidth="1"/>
    <col min="7996" max="7996" width="12.140625" style="55" bestFit="1" customWidth="1"/>
    <col min="7997" max="8205" width="9" style="55"/>
    <col min="8206" max="8207" width="7.7109375" style="55" customWidth="1"/>
    <col min="8208" max="8208" width="5" style="55" customWidth="1"/>
    <col min="8209" max="8209" width="42.5703125" style="55" customWidth="1"/>
    <col min="8210" max="8211" width="5" style="55" customWidth="1"/>
    <col min="8212" max="8213" width="5.7109375" style="55" customWidth="1"/>
    <col min="8214" max="8216" width="5" style="55" customWidth="1"/>
    <col min="8217" max="8218" width="5.7109375" style="55" customWidth="1"/>
    <col min="8219" max="8221" width="5" style="55" customWidth="1"/>
    <col min="8222" max="8223" width="5.7109375" style="55" customWidth="1"/>
    <col min="8224" max="8226" width="5" style="55" customWidth="1"/>
    <col min="8227" max="8228" width="5.7109375" style="55" customWidth="1"/>
    <col min="8229" max="8231" width="5" style="55" customWidth="1"/>
    <col min="8232" max="8233" width="5.7109375" style="55" customWidth="1"/>
    <col min="8234" max="8236" width="5" style="55" customWidth="1"/>
    <col min="8237" max="8238" width="5.7109375" style="55" customWidth="1"/>
    <col min="8239" max="8239" width="5" style="55" customWidth="1"/>
    <col min="8240" max="8241" width="5.7109375" style="55" customWidth="1"/>
    <col min="8242" max="8242" width="5" style="55" customWidth="1"/>
    <col min="8243" max="8244" width="5.7109375" style="55" customWidth="1"/>
    <col min="8245" max="8245" width="5" style="55" customWidth="1"/>
    <col min="8246" max="8247" width="5.7109375" style="55" customWidth="1"/>
    <col min="8248" max="8248" width="5" style="55" customWidth="1"/>
    <col min="8249" max="8251" width="6.7109375" style="55" customWidth="1"/>
    <col min="8252" max="8252" width="12.140625" style="55" bestFit="1" customWidth="1"/>
    <col min="8253" max="8461" width="9" style="55"/>
    <col min="8462" max="8463" width="7.7109375" style="55" customWidth="1"/>
    <col min="8464" max="8464" width="5" style="55" customWidth="1"/>
    <col min="8465" max="8465" width="42.5703125" style="55" customWidth="1"/>
    <col min="8466" max="8467" width="5" style="55" customWidth="1"/>
    <col min="8468" max="8469" width="5.7109375" style="55" customWidth="1"/>
    <col min="8470" max="8472" width="5" style="55" customWidth="1"/>
    <col min="8473" max="8474" width="5.7109375" style="55" customWidth="1"/>
    <col min="8475" max="8477" width="5" style="55" customWidth="1"/>
    <col min="8478" max="8479" width="5.7109375" style="55" customWidth="1"/>
    <col min="8480" max="8482" width="5" style="55" customWidth="1"/>
    <col min="8483" max="8484" width="5.7109375" style="55" customWidth="1"/>
    <col min="8485" max="8487" width="5" style="55" customWidth="1"/>
    <col min="8488" max="8489" width="5.7109375" style="55" customWidth="1"/>
    <col min="8490" max="8492" width="5" style="55" customWidth="1"/>
    <col min="8493" max="8494" width="5.7109375" style="55" customWidth="1"/>
    <col min="8495" max="8495" width="5" style="55" customWidth="1"/>
    <col min="8496" max="8497" width="5.7109375" style="55" customWidth="1"/>
    <col min="8498" max="8498" width="5" style="55" customWidth="1"/>
    <col min="8499" max="8500" width="5.7109375" style="55" customWidth="1"/>
    <col min="8501" max="8501" width="5" style="55" customWidth="1"/>
    <col min="8502" max="8503" width="5.7109375" style="55" customWidth="1"/>
    <col min="8504" max="8504" width="5" style="55" customWidth="1"/>
    <col min="8505" max="8507" width="6.7109375" style="55" customWidth="1"/>
    <col min="8508" max="8508" width="12.140625" style="55" bestFit="1" customWidth="1"/>
    <col min="8509" max="8717" width="9" style="55"/>
    <col min="8718" max="8719" width="7.7109375" style="55" customWidth="1"/>
    <col min="8720" max="8720" width="5" style="55" customWidth="1"/>
    <col min="8721" max="8721" width="42.5703125" style="55" customWidth="1"/>
    <col min="8722" max="8723" width="5" style="55" customWidth="1"/>
    <col min="8724" max="8725" width="5.7109375" style="55" customWidth="1"/>
    <col min="8726" max="8728" width="5" style="55" customWidth="1"/>
    <col min="8729" max="8730" width="5.7109375" style="55" customWidth="1"/>
    <col min="8731" max="8733" width="5" style="55" customWidth="1"/>
    <col min="8734" max="8735" width="5.7109375" style="55" customWidth="1"/>
    <col min="8736" max="8738" width="5" style="55" customWidth="1"/>
    <col min="8739" max="8740" width="5.7109375" style="55" customWidth="1"/>
    <col min="8741" max="8743" width="5" style="55" customWidth="1"/>
    <col min="8744" max="8745" width="5.7109375" style="55" customWidth="1"/>
    <col min="8746" max="8748" width="5" style="55" customWidth="1"/>
    <col min="8749" max="8750" width="5.7109375" style="55" customWidth="1"/>
    <col min="8751" max="8751" width="5" style="55" customWidth="1"/>
    <col min="8752" max="8753" width="5.7109375" style="55" customWidth="1"/>
    <col min="8754" max="8754" width="5" style="55" customWidth="1"/>
    <col min="8755" max="8756" width="5.7109375" style="55" customWidth="1"/>
    <col min="8757" max="8757" width="5" style="55" customWidth="1"/>
    <col min="8758" max="8759" width="5.7109375" style="55" customWidth="1"/>
    <col min="8760" max="8760" width="5" style="55" customWidth="1"/>
    <col min="8761" max="8763" width="6.7109375" style="55" customWidth="1"/>
    <col min="8764" max="8764" width="12.140625" style="55" bestFit="1" customWidth="1"/>
    <col min="8765" max="8973" width="9" style="55"/>
    <col min="8974" max="8975" width="7.7109375" style="55" customWidth="1"/>
    <col min="8976" max="8976" width="5" style="55" customWidth="1"/>
    <col min="8977" max="8977" width="42.5703125" style="55" customWidth="1"/>
    <col min="8978" max="8979" width="5" style="55" customWidth="1"/>
    <col min="8980" max="8981" width="5.7109375" style="55" customWidth="1"/>
    <col min="8982" max="8984" width="5" style="55" customWidth="1"/>
    <col min="8985" max="8986" width="5.7109375" style="55" customWidth="1"/>
    <col min="8987" max="8989" width="5" style="55" customWidth="1"/>
    <col min="8990" max="8991" width="5.7109375" style="55" customWidth="1"/>
    <col min="8992" max="8994" width="5" style="55" customWidth="1"/>
    <col min="8995" max="8996" width="5.7109375" style="55" customWidth="1"/>
    <col min="8997" max="8999" width="5" style="55" customWidth="1"/>
    <col min="9000" max="9001" width="5.7109375" style="55" customWidth="1"/>
    <col min="9002" max="9004" width="5" style="55" customWidth="1"/>
    <col min="9005" max="9006" width="5.7109375" style="55" customWidth="1"/>
    <col min="9007" max="9007" width="5" style="55" customWidth="1"/>
    <col min="9008" max="9009" width="5.7109375" style="55" customWidth="1"/>
    <col min="9010" max="9010" width="5" style="55" customWidth="1"/>
    <col min="9011" max="9012" width="5.7109375" style="55" customWidth="1"/>
    <col min="9013" max="9013" width="5" style="55" customWidth="1"/>
    <col min="9014" max="9015" width="5.7109375" style="55" customWidth="1"/>
    <col min="9016" max="9016" width="5" style="55" customWidth="1"/>
    <col min="9017" max="9019" width="6.7109375" style="55" customWidth="1"/>
    <col min="9020" max="9020" width="12.140625" style="55" bestFit="1" customWidth="1"/>
    <col min="9021" max="9229" width="9" style="55"/>
    <col min="9230" max="9231" width="7.7109375" style="55" customWidth="1"/>
    <col min="9232" max="9232" width="5" style="55" customWidth="1"/>
    <col min="9233" max="9233" width="42.5703125" style="55" customWidth="1"/>
    <col min="9234" max="9235" width="5" style="55" customWidth="1"/>
    <col min="9236" max="9237" width="5.7109375" style="55" customWidth="1"/>
    <col min="9238" max="9240" width="5" style="55" customWidth="1"/>
    <col min="9241" max="9242" width="5.7109375" style="55" customWidth="1"/>
    <col min="9243" max="9245" width="5" style="55" customWidth="1"/>
    <col min="9246" max="9247" width="5.7109375" style="55" customWidth="1"/>
    <col min="9248" max="9250" width="5" style="55" customWidth="1"/>
    <col min="9251" max="9252" width="5.7109375" style="55" customWidth="1"/>
    <col min="9253" max="9255" width="5" style="55" customWidth="1"/>
    <col min="9256" max="9257" width="5.7109375" style="55" customWidth="1"/>
    <col min="9258" max="9260" width="5" style="55" customWidth="1"/>
    <col min="9261" max="9262" width="5.7109375" style="55" customWidth="1"/>
    <col min="9263" max="9263" width="5" style="55" customWidth="1"/>
    <col min="9264" max="9265" width="5.7109375" style="55" customWidth="1"/>
    <col min="9266" max="9266" width="5" style="55" customWidth="1"/>
    <col min="9267" max="9268" width="5.7109375" style="55" customWidth="1"/>
    <col min="9269" max="9269" width="5" style="55" customWidth="1"/>
    <col min="9270" max="9271" width="5.7109375" style="55" customWidth="1"/>
    <col min="9272" max="9272" width="5" style="55" customWidth="1"/>
    <col min="9273" max="9275" width="6.7109375" style="55" customWidth="1"/>
    <col min="9276" max="9276" width="12.140625" style="55" bestFit="1" customWidth="1"/>
    <col min="9277" max="9485" width="9" style="55"/>
    <col min="9486" max="9487" width="7.7109375" style="55" customWidth="1"/>
    <col min="9488" max="9488" width="5" style="55" customWidth="1"/>
    <col min="9489" max="9489" width="42.5703125" style="55" customWidth="1"/>
    <col min="9490" max="9491" width="5" style="55" customWidth="1"/>
    <col min="9492" max="9493" width="5.7109375" style="55" customWidth="1"/>
    <col min="9494" max="9496" width="5" style="55" customWidth="1"/>
    <col min="9497" max="9498" width="5.7109375" style="55" customWidth="1"/>
    <col min="9499" max="9501" width="5" style="55" customWidth="1"/>
    <col min="9502" max="9503" width="5.7109375" style="55" customWidth="1"/>
    <col min="9504" max="9506" width="5" style="55" customWidth="1"/>
    <col min="9507" max="9508" width="5.7109375" style="55" customWidth="1"/>
    <col min="9509" max="9511" width="5" style="55" customWidth="1"/>
    <col min="9512" max="9513" width="5.7109375" style="55" customWidth="1"/>
    <col min="9514" max="9516" width="5" style="55" customWidth="1"/>
    <col min="9517" max="9518" width="5.7109375" style="55" customWidth="1"/>
    <col min="9519" max="9519" width="5" style="55" customWidth="1"/>
    <col min="9520" max="9521" width="5.7109375" style="55" customWidth="1"/>
    <col min="9522" max="9522" width="5" style="55" customWidth="1"/>
    <col min="9523" max="9524" width="5.7109375" style="55" customWidth="1"/>
    <col min="9525" max="9525" width="5" style="55" customWidth="1"/>
    <col min="9526" max="9527" width="5.7109375" style="55" customWidth="1"/>
    <col min="9528" max="9528" width="5" style="55" customWidth="1"/>
    <col min="9529" max="9531" width="6.7109375" style="55" customWidth="1"/>
    <col min="9532" max="9532" width="12.140625" style="55" bestFit="1" customWidth="1"/>
    <col min="9533" max="9741" width="9" style="55"/>
    <col min="9742" max="9743" width="7.7109375" style="55" customWidth="1"/>
    <col min="9744" max="9744" width="5" style="55" customWidth="1"/>
    <col min="9745" max="9745" width="42.5703125" style="55" customWidth="1"/>
    <col min="9746" max="9747" width="5" style="55" customWidth="1"/>
    <col min="9748" max="9749" width="5.7109375" style="55" customWidth="1"/>
    <col min="9750" max="9752" width="5" style="55" customWidth="1"/>
    <col min="9753" max="9754" width="5.7109375" style="55" customWidth="1"/>
    <col min="9755" max="9757" width="5" style="55" customWidth="1"/>
    <col min="9758" max="9759" width="5.7109375" style="55" customWidth="1"/>
    <col min="9760" max="9762" width="5" style="55" customWidth="1"/>
    <col min="9763" max="9764" width="5.7109375" style="55" customWidth="1"/>
    <col min="9765" max="9767" width="5" style="55" customWidth="1"/>
    <col min="9768" max="9769" width="5.7109375" style="55" customWidth="1"/>
    <col min="9770" max="9772" width="5" style="55" customWidth="1"/>
    <col min="9773" max="9774" width="5.7109375" style="55" customWidth="1"/>
    <col min="9775" max="9775" width="5" style="55" customWidth="1"/>
    <col min="9776" max="9777" width="5.7109375" style="55" customWidth="1"/>
    <col min="9778" max="9778" width="5" style="55" customWidth="1"/>
    <col min="9779" max="9780" width="5.7109375" style="55" customWidth="1"/>
    <col min="9781" max="9781" width="5" style="55" customWidth="1"/>
    <col min="9782" max="9783" width="5.7109375" style="55" customWidth="1"/>
    <col min="9784" max="9784" width="5" style="55" customWidth="1"/>
    <col min="9785" max="9787" width="6.7109375" style="55" customWidth="1"/>
    <col min="9788" max="9788" width="12.140625" style="55" bestFit="1" customWidth="1"/>
    <col min="9789" max="9997" width="9" style="55"/>
    <col min="9998" max="9999" width="7.7109375" style="55" customWidth="1"/>
    <col min="10000" max="10000" width="5" style="55" customWidth="1"/>
    <col min="10001" max="10001" width="42.5703125" style="55" customWidth="1"/>
    <col min="10002" max="10003" width="5" style="55" customWidth="1"/>
    <col min="10004" max="10005" width="5.7109375" style="55" customWidth="1"/>
    <col min="10006" max="10008" width="5" style="55" customWidth="1"/>
    <col min="10009" max="10010" width="5.7109375" style="55" customWidth="1"/>
    <col min="10011" max="10013" width="5" style="55" customWidth="1"/>
    <col min="10014" max="10015" width="5.7109375" style="55" customWidth="1"/>
    <col min="10016" max="10018" width="5" style="55" customWidth="1"/>
    <col min="10019" max="10020" width="5.7109375" style="55" customWidth="1"/>
    <col min="10021" max="10023" width="5" style="55" customWidth="1"/>
    <col min="10024" max="10025" width="5.7109375" style="55" customWidth="1"/>
    <col min="10026" max="10028" width="5" style="55" customWidth="1"/>
    <col min="10029" max="10030" width="5.7109375" style="55" customWidth="1"/>
    <col min="10031" max="10031" width="5" style="55" customWidth="1"/>
    <col min="10032" max="10033" width="5.7109375" style="55" customWidth="1"/>
    <col min="10034" max="10034" width="5" style="55" customWidth="1"/>
    <col min="10035" max="10036" width="5.7109375" style="55" customWidth="1"/>
    <col min="10037" max="10037" width="5" style="55" customWidth="1"/>
    <col min="10038" max="10039" width="5.7109375" style="55" customWidth="1"/>
    <col min="10040" max="10040" width="5" style="55" customWidth="1"/>
    <col min="10041" max="10043" width="6.7109375" style="55" customWidth="1"/>
    <col min="10044" max="10044" width="12.140625" style="55" bestFit="1" customWidth="1"/>
    <col min="10045" max="10253" width="9" style="55"/>
    <col min="10254" max="10255" width="7.7109375" style="55" customWidth="1"/>
    <col min="10256" max="10256" width="5" style="55" customWidth="1"/>
    <col min="10257" max="10257" width="42.5703125" style="55" customWidth="1"/>
    <col min="10258" max="10259" width="5" style="55" customWidth="1"/>
    <col min="10260" max="10261" width="5.7109375" style="55" customWidth="1"/>
    <col min="10262" max="10264" width="5" style="55" customWidth="1"/>
    <col min="10265" max="10266" width="5.7109375" style="55" customWidth="1"/>
    <col min="10267" max="10269" width="5" style="55" customWidth="1"/>
    <col min="10270" max="10271" width="5.7109375" style="55" customWidth="1"/>
    <col min="10272" max="10274" width="5" style="55" customWidth="1"/>
    <col min="10275" max="10276" width="5.7109375" style="55" customWidth="1"/>
    <col min="10277" max="10279" width="5" style="55" customWidth="1"/>
    <col min="10280" max="10281" width="5.7109375" style="55" customWidth="1"/>
    <col min="10282" max="10284" width="5" style="55" customWidth="1"/>
    <col min="10285" max="10286" width="5.7109375" style="55" customWidth="1"/>
    <col min="10287" max="10287" width="5" style="55" customWidth="1"/>
    <col min="10288" max="10289" width="5.7109375" style="55" customWidth="1"/>
    <col min="10290" max="10290" width="5" style="55" customWidth="1"/>
    <col min="10291" max="10292" width="5.7109375" style="55" customWidth="1"/>
    <col min="10293" max="10293" width="5" style="55" customWidth="1"/>
    <col min="10294" max="10295" width="5.7109375" style="55" customWidth="1"/>
    <col min="10296" max="10296" width="5" style="55" customWidth="1"/>
    <col min="10297" max="10299" width="6.7109375" style="55" customWidth="1"/>
    <col min="10300" max="10300" width="12.140625" style="55" bestFit="1" customWidth="1"/>
    <col min="10301" max="10509" width="9" style="55"/>
    <col min="10510" max="10511" width="7.7109375" style="55" customWidth="1"/>
    <col min="10512" max="10512" width="5" style="55" customWidth="1"/>
    <col min="10513" max="10513" width="42.5703125" style="55" customWidth="1"/>
    <col min="10514" max="10515" width="5" style="55" customWidth="1"/>
    <col min="10516" max="10517" width="5.7109375" style="55" customWidth="1"/>
    <col min="10518" max="10520" width="5" style="55" customWidth="1"/>
    <col min="10521" max="10522" width="5.7109375" style="55" customWidth="1"/>
    <col min="10523" max="10525" width="5" style="55" customWidth="1"/>
    <col min="10526" max="10527" width="5.7109375" style="55" customWidth="1"/>
    <col min="10528" max="10530" width="5" style="55" customWidth="1"/>
    <col min="10531" max="10532" width="5.7109375" style="55" customWidth="1"/>
    <col min="10533" max="10535" width="5" style="55" customWidth="1"/>
    <col min="10536" max="10537" width="5.7109375" style="55" customWidth="1"/>
    <col min="10538" max="10540" width="5" style="55" customWidth="1"/>
    <col min="10541" max="10542" width="5.7109375" style="55" customWidth="1"/>
    <col min="10543" max="10543" width="5" style="55" customWidth="1"/>
    <col min="10544" max="10545" width="5.7109375" style="55" customWidth="1"/>
    <col min="10546" max="10546" width="5" style="55" customWidth="1"/>
    <col min="10547" max="10548" width="5.7109375" style="55" customWidth="1"/>
    <col min="10549" max="10549" width="5" style="55" customWidth="1"/>
    <col min="10550" max="10551" width="5.7109375" style="55" customWidth="1"/>
    <col min="10552" max="10552" width="5" style="55" customWidth="1"/>
    <col min="10553" max="10555" width="6.7109375" style="55" customWidth="1"/>
    <col min="10556" max="10556" width="12.140625" style="55" bestFit="1" customWidth="1"/>
    <col min="10557" max="10765" width="9" style="55"/>
    <col min="10766" max="10767" width="7.7109375" style="55" customWidth="1"/>
    <col min="10768" max="10768" width="5" style="55" customWidth="1"/>
    <col min="10769" max="10769" width="42.5703125" style="55" customWidth="1"/>
    <col min="10770" max="10771" width="5" style="55" customWidth="1"/>
    <col min="10772" max="10773" width="5.7109375" style="55" customWidth="1"/>
    <col min="10774" max="10776" width="5" style="55" customWidth="1"/>
    <col min="10777" max="10778" width="5.7109375" style="55" customWidth="1"/>
    <col min="10779" max="10781" width="5" style="55" customWidth="1"/>
    <col min="10782" max="10783" width="5.7109375" style="55" customWidth="1"/>
    <col min="10784" max="10786" width="5" style="55" customWidth="1"/>
    <col min="10787" max="10788" width="5.7109375" style="55" customWidth="1"/>
    <col min="10789" max="10791" width="5" style="55" customWidth="1"/>
    <col min="10792" max="10793" width="5.7109375" style="55" customWidth="1"/>
    <col min="10794" max="10796" width="5" style="55" customWidth="1"/>
    <col min="10797" max="10798" width="5.7109375" style="55" customWidth="1"/>
    <col min="10799" max="10799" width="5" style="55" customWidth="1"/>
    <col min="10800" max="10801" width="5.7109375" style="55" customWidth="1"/>
    <col min="10802" max="10802" width="5" style="55" customWidth="1"/>
    <col min="10803" max="10804" width="5.7109375" style="55" customWidth="1"/>
    <col min="10805" max="10805" width="5" style="55" customWidth="1"/>
    <col min="10806" max="10807" width="5.7109375" style="55" customWidth="1"/>
    <col min="10808" max="10808" width="5" style="55" customWidth="1"/>
    <col min="10809" max="10811" width="6.7109375" style="55" customWidth="1"/>
    <col min="10812" max="10812" width="12.140625" style="55" bestFit="1" customWidth="1"/>
    <col min="10813" max="11021" width="9" style="55"/>
    <col min="11022" max="11023" width="7.7109375" style="55" customWidth="1"/>
    <col min="11024" max="11024" width="5" style="55" customWidth="1"/>
    <col min="11025" max="11025" width="42.5703125" style="55" customWidth="1"/>
    <col min="11026" max="11027" width="5" style="55" customWidth="1"/>
    <col min="11028" max="11029" width="5.7109375" style="55" customWidth="1"/>
    <col min="11030" max="11032" width="5" style="55" customWidth="1"/>
    <col min="11033" max="11034" width="5.7109375" style="55" customWidth="1"/>
    <col min="11035" max="11037" width="5" style="55" customWidth="1"/>
    <col min="11038" max="11039" width="5.7109375" style="55" customWidth="1"/>
    <col min="11040" max="11042" width="5" style="55" customWidth="1"/>
    <col min="11043" max="11044" width="5.7109375" style="55" customWidth="1"/>
    <col min="11045" max="11047" width="5" style="55" customWidth="1"/>
    <col min="11048" max="11049" width="5.7109375" style="55" customWidth="1"/>
    <col min="11050" max="11052" width="5" style="55" customWidth="1"/>
    <col min="11053" max="11054" width="5.7109375" style="55" customWidth="1"/>
    <col min="11055" max="11055" width="5" style="55" customWidth="1"/>
    <col min="11056" max="11057" width="5.7109375" style="55" customWidth="1"/>
    <col min="11058" max="11058" width="5" style="55" customWidth="1"/>
    <col min="11059" max="11060" width="5.7109375" style="55" customWidth="1"/>
    <col min="11061" max="11061" width="5" style="55" customWidth="1"/>
    <col min="11062" max="11063" width="5.7109375" style="55" customWidth="1"/>
    <col min="11064" max="11064" width="5" style="55" customWidth="1"/>
    <col min="11065" max="11067" width="6.7109375" style="55" customWidth="1"/>
    <col min="11068" max="11068" width="12.140625" style="55" bestFit="1" customWidth="1"/>
    <col min="11069" max="11277" width="9" style="55"/>
    <col min="11278" max="11279" width="7.7109375" style="55" customWidth="1"/>
    <col min="11280" max="11280" width="5" style="55" customWidth="1"/>
    <col min="11281" max="11281" width="42.5703125" style="55" customWidth="1"/>
    <col min="11282" max="11283" width="5" style="55" customWidth="1"/>
    <col min="11284" max="11285" width="5.7109375" style="55" customWidth="1"/>
    <col min="11286" max="11288" width="5" style="55" customWidth="1"/>
    <col min="11289" max="11290" width="5.7109375" style="55" customWidth="1"/>
    <col min="11291" max="11293" width="5" style="55" customWidth="1"/>
    <col min="11294" max="11295" width="5.7109375" style="55" customWidth="1"/>
    <col min="11296" max="11298" width="5" style="55" customWidth="1"/>
    <col min="11299" max="11300" width="5.7109375" style="55" customWidth="1"/>
    <col min="11301" max="11303" width="5" style="55" customWidth="1"/>
    <col min="11304" max="11305" width="5.7109375" style="55" customWidth="1"/>
    <col min="11306" max="11308" width="5" style="55" customWidth="1"/>
    <col min="11309" max="11310" width="5.7109375" style="55" customWidth="1"/>
    <col min="11311" max="11311" width="5" style="55" customWidth="1"/>
    <col min="11312" max="11313" width="5.7109375" style="55" customWidth="1"/>
    <col min="11314" max="11314" width="5" style="55" customWidth="1"/>
    <col min="11315" max="11316" width="5.7109375" style="55" customWidth="1"/>
    <col min="11317" max="11317" width="5" style="55" customWidth="1"/>
    <col min="11318" max="11319" width="5.7109375" style="55" customWidth="1"/>
    <col min="11320" max="11320" width="5" style="55" customWidth="1"/>
    <col min="11321" max="11323" width="6.7109375" style="55" customWidth="1"/>
    <col min="11324" max="11324" width="12.140625" style="55" bestFit="1" customWidth="1"/>
    <col min="11325" max="11533" width="9" style="55"/>
    <col min="11534" max="11535" width="7.7109375" style="55" customWidth="1"/>
    <col min="11536" max="11536" width="5" style="55" customWidth="1"/>
    <col min="11537" max="11537" width="42.5703125" style="55" customWidth="1"/>
    <col min="11538" max="11539" width="5" style="55" customWidth="1"/>
    <col min="11540" max="11541" width="5.7109375" style="55" customWidth="1"/>
    <col min="11542" max="11544" width="5" style="55" customWidth="1"/>
    <col min="11545" max="11546" width="5.7109375" style="55" customWidth="1"/>
    <col min="11547" max="11549" width="5" style="55" customWidth="1"/>
    <col min="11550" max="11551" width="5.7109375" style="55" customWidth="1"/>
    <col min="11552" max="11554" width="5" style="55" customWidth="1"/>
    <col min="11555" max="11556" width="5.7109375" style="55" customWidth="1"/>
    <col min="11557" max="11559" width="5" style="55" customWidth="1"/>
    <col min="11560" max="11561" width="5.7109375" style="55" customWidth="1"/>
    <col min="11562" max="11564" width="5" style="55" customWidth="1"/>
    <col min="11565" max="11566" width="5.7109375" style="55" customWidth="1"/>
    <col min="11567" max="11567" width="5" style="55" customWidth="1"/>
    <col min="11568" max="11569" width="5.7109375" style="55" customWidth="1"/>
    <col min="11570" max="11570" width="5" style="55" customWidth="1"/>
    <col min="11571" max="11572" width="5.7109375" style="55" customWidth="1"/>
    <col min="11573" max="11573" width="5" style="55" customWidth="1"/>
    <col min="11574" max="11575" width="5.7109375" style="55" customWidth="1"/>
    <col min="11576" max="11576" width="5" style="55" customWidth="1"/>
    <col min="11577" max="11579" width="6.7109375" style="55" customWidth="1"/>
    <col min="11580" max="11580" width="12.140625" style="55" bestFit="1" customWidth="1"/>
    <col min="11581" max="11789" width="9" style="55"/>
    <col min="11790" max="11791" width="7.7109375" style="55" customWidth="1"/>
    <col min="11792" max="11792" width="5" style="55" customWidth="1"/>
    <col min="11793" max="11793" width="42.5703125" style="55" customWidth="1"/>
    <col min="11794" max="11795" width="5" style="55" customWidth="1"/>
    <col min="11796" max="11797" width="5.7109375" style="55" customWidth="1"/>
    <col min="11798" max="11800" width="5" style="55" customWidth="1"/>
    <col min="11801" max="11802" width="5.7109375" style="55" customWidth="1"/>
    <col min="11803" max="11805" width="5" style="55" customWidth="1"/>
    <col min="11806" max="11807" width="5.7109375" style="55" customWidth="1"/>
    <col min="11808" max="11810" width="5" style="55" customWidth="1"/>
    <col min="11811" max="11812" width="5.7109375" style="55" customWidth="1"/>
    <col min="11813" max="11815" width="5" style="55" customWidth="1"/>
    <col min="11816" max="11817" width="5.7109375" style="55" customWidth="1"/>
    <col min="11818" max="11820" width="5" style="55" customWidth="1"/>
    <col min="11821" max="11822" width="5.7109375" style="55" customWidth="1"/>
    <col min="11823" max="11823" width="5" style="55" customWidth="1"/>
    <col min="11824" max="11825" width="5.7109375" style="55" customWidth="1"/>
    <col min="11826" max="11826" width="5" style="55" customWidth="1"/>
    <col min="11827" max="11828" width="5.7109375" style="55" customWidth="1"/>
    <col min="11829" max="11829" width="5" style="55" customWidth="1"/>
    <col min="11830" max="11831" width="5.7109375" style="55" customWidth="1"/>
    <col min="11832" max="11832" width="5" style="55" customWidth="1"/>
    <col min="11833" max="11835" width="6.7109375" style="55" customWidth="1"/>
    <col min="11836" max="11836" width="12.140625" style="55" bestFit="1" customWidth="1"/>
    <col min="11837" max="12045" width="9" style="55"/>
    <col min="12046" max="12047" width="7.7109375" style="55" customWidth="1"/>
    <col min="12048" max="12048" width="5" style="55" customWidth="1"/>
    <col min="12049" max="12049" width="42.5703125" style="55" customWidth="1"/>
    <col min="12050" max="12051" width="5" style="55" customWidth="1"/>
    <col min="12052" max="12053" width="5.7109375" style="55" customWidth="1"/>
    <col min="12054" max="12056" width="5" style="55" customWidth="1"/>
    <col min="12057" max="12058" width="5.7109375" style="55" customWidth="1"/>
    <col min="12059" max="12061" width="5" style="55" customWidth="1"/>
    <col min="12062" max="12063" width="5.7109375" style="55" customWidth="1"/>
    <col min="12064" max="12066" width="5" style="55" customWidth="1"/>
    <col min="12067" max="12068" width="5.7109375" style="55" customWidth="1"/>
    <col min="12069" max="12071" width="5" style="55" customWidth="1"/>
    <col min="12072" max="12073" width="5.7109375" style="55" customWidth="1"/>
    <col min="12074" max="12076" width="5" style="55" customWidth="1"/>
    <col min="12077" max="12078" width="5.7109375" style="55" customWidth="1"/>
    <col min="12079" max="12079" width="5" style="55" customWidth="1"/>
    <col min="12080" max="12081" width="5.7109375" style="55" customWidth="1"/>
    <col min="12082" max="12082" width="5" style="55" customWidth="1"/>
    <col min="12083" max="12084" width="5.7109375" style="55" customWidth="1"/>
    <col min="12085" max="12085" width="5" style="55" customWidth="1"/>
    <col min="12086" max="12087" width="5.7109375" style="55" customWidth="1"/>
    <col min="12088" max="12088" width="5" style="55" customWidth="1"/>
    <col min="12089" max="12091" width="6.7109375" style="55" customWidth="1"/>
    <col min="12092" max="12092" width="12.140625" style="55" bestFit="1" customWidth="1"/>
    <col min="12093" max="12301" width="9" style="55"/>
    <col min="12302" max="12303" width="7.7109375" style="55" customWidth="1"/>
    <col min="12304" max="12304" width="5" style="55" customWidth="1"/>
    <col min="12305" max="12305" width="42.5703125" style="55" customWidth="1"/>
    <col min="12306" max="12307" width="5" style="55" customWidth="1"/>
    <col min="12308" max="12309" width="5.7109375" style="55" customWidth="1"/>
    <col min="12310" max="12312" width="5" style="55" customWidth="1"/>
    <col min="12313" max="12314" width="5.7109375" style="55" customWidth="1"/>
    <col min="12315" max="12317" width="5" style="55" customWidth="1"/>
    <col min="12318" max="12319" width="5.7109375" style="55" customWidth="1"/>
    <col min="12320" max="12322" width="5" style="55" customWidth="1"/>
    <col min="12323" max="12324" width="5.7109375" style="55" customWidth="1"/>
    <col min="12325" max="12327" width="5" style="55" customWidth="1"/>
    <col min="12328" max="12329" width="5.7109375" style="55" customWidth="1"/>
    <col min="12330" max="12332" width="5" style="55" customWidth="1"/>
    <col min="12333" max="12334" width="5.7109375" style="55" customWidth="1"/>
    <col min="12335" max="12335" width="5" style="55" customWidth="1"/>
    <col min="12336" max="12337" width="5.7109375" style="55" customWidth="1"/>
    <col min="12338" max="12338" width="5" style="55" customWidth="1"/>
    <col min="12339" max="12340" width="5.7109375" style="55" customWidth="1"/>
    <col min="12341" max="12341" width="5" style="55" customWidth="1"/>
    <col min="12342" max="12343" width="5.7109375" style="55" customWidth="1"/>
    <col min="12344" max="12344" width="5" style="55" customWidth="1"/>
    <col min="12345" max="12347" width="6.7109375" style="55" customWidth="1"/>
    <col min="12348" max="12348" width="12.140625" style="55" bestFit="1" customWidth="1"/>
    <col min="12349" max="12557" width="9" style="55"/>
    <col min="12558" max="12559" width="7.7109375" style="55" customWidth="1"/>
    <col min="12560" max="12560" width="5" style="55" customWidth="1"/>
    <col min="12561" max="12561" width="42.5703125" style="55" customWidth="1"/>
    <col min="12562" max="12563" width="5" style="55" customWidth="1"/>
    <col min="12564" max="12565" width="5.7109375" style="55" customWidth="1"/>
    <col min="12566" max="12568" width="5" style="55" customWidth="1"/>
    <col min="12569" max="12570" width="5.7109375" style="55" customWidth="1"/>
    <col min="12571" max="12573" width="5" style="55" customWidth="1"/>
    <col min="12574" max="12575" width="5.7109375" style="55" customWidth="1"/>
    <col min="12576" max="12578" width="5" style="55" customWidth="1"/>
    <col min="12579" max="12580" width="5.7109375" style="55" customWidth="1"/>
    <col min="12581" max="12583" width="5" style="55" customWidth="1"/>
    <col min="12584" max="12585" width="5.7109375" style="55" customWidth="1"/>
    <col min="12586" max="12588" width="5" style="55" customWidth="1"/>
    <col min="12589" max="12590" width="5.7109375" style="55" customWidth="1"/>
    <col min="12591" max="12591" width="5" style="55" customWidth="1"/>
    <col min="12592" max="12593" width="5.7109375" style="55" customWidth="1"/>
    <col min="12594" max="12594" width="5" style="55" customWidth="1"/>
    <col min="12595" max="12596" width="5.7109375" style="55" customWidth="1"/>
    <col min="12597" max="12597" width="5" style="55" customWidth="1"/>
    <col min="12598" max="12599" width="5.7109375" style="55" customWidth="1"/>
    <col min="12600" max="12600" width="5" style="55" customWidth="1"/>
    <col min="12601" max="12603" width="6.7109375" style="55" customWidth="1"/>
    <col min="12604" max="12604" width="12.140625" style="55" bestFit="1" customWidth="1"/>
    <col min="12605" max="12813" width="9" style="55"/>
    <col min="12814" max="12815" width="7.7109375" style="55" customWidth="1"/>
    <col min="12816" max="12816" width="5" style="55" customWidth="1"/>
    <col min="12817" max="12817" width="42.5703125" style="55" customWidth="1"/>
    <col min="12818" max="12819" width="5" style="55" customWidth="1"/>
    <col min="12820" max="12821" width="5.7109375" style="55" customWidth="1"/>
    <col min="12822" max="12824" width="5" style="55" customWidth="1"/>
    <col min="12825" max="12826" width="5.7109375" style="55" customWidth="1"/>
    <col min="12827" max="12829" width="5" style="55" customWidth="1"/>
    <col min="12830" max="12831" width="5.7109375" style="55" customWidth="1"/>
    <col min="12832" max="12834" width="5" style="55" customWidth="1"/>
    <col min="12835" max="12836" width="5.7109375" style="55" customWidth="1"/>
    <col min="12837" max="12839" width="5" style="55" customWidth="1"/>
    <col min="12840" max="12841" width="5.7109375" style="55" customWidth="1"/>
    <col min="12842" max="12844" width="5" style="55" customWidth="1"/>
    <col min="12845" max="12846" width="5.7109375" style="55" customWidth="1"/>
    <col min="12847" max="12847" width="5" style="55" customWidth="1"/>
    <col min="12848" max="12849" width="5.7109375" style="55" customWidth="1"/>
    <col min="12850" max="12850" width="5" style="55" customWidth="1"/>
    <col min="12851" max="12852" width="5.7109375" style="55" customWidth="1"/>
    <col min="12853" max="12853" width="5" style="55" customWidth="1"/>
    <col min="12854" max="12855" width="5.7109375" style="55" customWidth="1"/>
    <col min="12856" max="12856" width="5" style="55" customWidth="1"/>
    <col min="12857" max="12859" width="6.7109375" style="55" customWidth="1"/>
    <col min="12860" max="12860" width="12.140625" style="55" bestFit="1" customWidth="1"/>
    <col min="12861" max="13069" width="9" style="55"/>
    <col min="13070" max="13071" width="7.7109375" style="55" customWidth="1"/>
    <col min="13072" max="13072" width="5" style="55" customWidth="1"/>
    <col min="13073" max="13073" width="42.5703125" style="55" customWidth="1"/>
    <col min="13074" max="13075" width="5" style="55" customWidth="1"/>
    <col min="13076" max="13077" width="5.7109375" style="55" customWidth="1"/>
    <col min="13078" max="13080" width="5" style="55" customWidth="1"/>
    <col min="13081" max="13082" width="5.7109375" style="55" customWidth="1"/>
    <col min="13083" max="13085" width="5" style="55" customWidth="1"/>
    <col min="13086" max="13087" width="5.7109375" style="55" customWidth="1"/>
    <col min="13088" max="13090" width="5" style="55" customWidth="1"/>
    <col min="13091" max="13092" width="5.7109375" style="55" customWidth="1"/>
    <col min="13093" max="13095" width="5" style="55" customWidth="1"/>
    <col min="13096" max="13097" width="5.7109375" style="55" customWidth="1"/>
    <col min="13098" max="13100" width="5" style="55" customWidth="1"/>
    <col min="13101" max="13102" width="5.7109375" style="55" customWidth="1"/>
    <col min="13103" max="13103" width="5" style="55" customWidth="1"/>
    <col min="13104" max="13105" width="5.7109375" style="55" customWidth="1"/>
    <col min="13106" max="13106" width="5" style="55" customWidth="1"/>
    <col min="13107" max="13108" width="5.7109375" style="55" customWidth="1"/>
    <col min="13109" max="13109" width="5" style="55" customWidth="1"/>
    <col min="13110" max="13111" width="5.7109375" style="55" customWidth="1"/>
    <col min="13112" max="13112" width="5" style="55" customWidth="1"/>
    <col min="13113" max="13115" width="6.7109375" style="55" customWidth="1"/>
    <col min="13116" max="13116" width="12.140625" style="55" bestFit="1" customWidth="1"/>
    <col min="13117" max="13325" width="9" style="55"/>
    <col min="13326" max="13327" width="7.7109375" style="55" customWidth="1"/>
    <col min="13328" max="13328" width="5" style="55" customWidth="1"/>
    <col min="13329" max="13329" width="42.5703125" style="55" customWidth="1"/>
    <col min="13330" max="13331" width="5" style="55" customWidth="1"/>
    <col min="13332" max="13333" width="5.7109375" style="55" customWidth="1"/>
    <col min="13334" max="13336" width="5" style="55" customWidth="1"/>
    <col min="13337" max="13338" width="5.7109375" style="55" customWidth="1"/>
    <col min="13339" max="13341" width="5" style="55" customWidth="1"/>
    <col min="13342" max="13343" width="5.7109375" style="55" customWidth="1"/>
    <col min="13344" max="13346" width="5" style="55" customWidth="1"/>
    <col min="13347" max="13348" width="5.7109375" style="55" customWidth="1"/>
    <col min="13349" max="13351" width="5" style="55" customWidth="1"/>
    <col min="13352" max="13353" width="5.7109375" style="55" customWidth="1"/>
    <col min="13354" max="13356" width="5" style="55" customWidth="1"/>
    <col min="13357" max="13358" width="5.7109375" style="55" customWidth="1"/>
    <col min="13359" max="13359" width="5" style="55" customWidth="1"/>
    <col min="13360" max="13361" width="5.7109375" style="55" customWidth="1"/>
    <col min="13362" max="13362" width="5" style="55" customWidth="1"/>
    <col min="13363" max="13364" width="5.7109375" style="55" customWidth="1"/>
    <col min="13365" max="13365" width="5" style="55" customWidth="1"/>
    <col min="13366" max="13367" width="5.7109375" style="55" customWidth="1"/>
    <col min="13368" max="13368" width="5" style="55" customWidth="1"/>
    <col min="13369" max="13371" width="6.7109375" style="55" customWidth="1"/>
    <col min="13372" max="13372" width="12.140625" style="55" bestFit="1" customWidth="1"/>
    <col min="13373" max="13581" width="9" style="55"/>
    <col min="13582" max="13583" width="7.7109375" style="55" customWidth="1"/>
    <col min="13584" max="13584" width="5" style="55" customWidth="1"/>
    <col min="13585" max="13585" width="42.5703125" style="55" customWidth="1"/>
    <col min="13586" max="13587" width="5" style="55" customWidth="1"/>
    <col min="13588" max="13589" width="5.7109375" style="55" customWidth="1"/>
    <col min="13590" max="13592" width="5" style="55" customWidth="1"/>
    <col min="13593" max="13594" width="5.7109375" style="55" customWidth="1"/>
    <col min="13595" max="13597" width="5" style="55" customWidth="1"/>
    <col min="13598" max="13599" width="5.7109375" style="55" customWidth="1"/>
    <col min="13600" max="13602" width="5" style="55" customWidth="1"/>
    <col min="13603" max="13604" width="5.7109375" style="55" customWidth="1"/>
    <col min="13605" max="13607" width="5" style="55" customWidth="1"/>
    <col min="13608" max="13609" width="5.7109375" style="55" customWidth="1"/>
    <col min="13610" max="13612" width="5" style="55" customWidth="1"/>
    <col min="13613" max="13614" width="5.7109375" style="55" customWidth="1"/>
    <col min="13615" max="13615" width="5" style="55" customWidth="1"/>
    <col min="13616" max="13617" width="5.7109375" style="55" customWidth="1"/>
    <col min="13618" max="13618" width="5" style="55" customWidth="1"/>
    <col min="13619" max="13620" width="5.7109375" style="55" customWidth="1"/>
    <col min="13621" max="13621" width="5" style="55" customWidth="1"/>
    <col min="13622" max="13623" width="5.7109375" style="55" customWidth="1"/>
    <col min="13624" max="13624" width="5" style="55" customWidth="1"/>
    <col min="13625" max="13627" width="6.7109375" style="55" customWidth="1"/>
    <col min="13628" max="13628" width="12.140625" style="55" bestFit="1" customWidth="1"/>
    <col min="13629" max="13837" width="9" style="55"/>
    <col min="13838" max="13839" width="7.7109375" style="55" customWidth="1"/>
    <col min="13840" max="13840" width="5" style="55" customWidth="1"/>
    <col min="13841" max="13841" width="42.5703125" style="55" customWidth="1"/>
    <col min="13842" max="13843" width="5" style="55" customWidth="1"/>
    <col min="13844" max="13845" width="5.7109375" style="55" customWidth="1"/>
    <col min="13846" max="13848" width="5" style="55" customWidth="1"/>
    <col min="13849" max="13850" width="5.7109375" style="55" customWidth="1"/>
    <col min="13851" max="13853" width="5" style="55" customWidth="1"/>
    <col min="13854" max="13855" width="5.7109375" style="55" customWidth="1"/>
    <col min="13856" max="13858" width="5" style="55" customWidth="1"/>
    <col min="13859" max="13860" width="5.7109375" style="55" customWidth="1"/>
    <col min="13861" max="13863" width="5" style="55" customWidth="1"/>
    <col min="13864" max="13865" width="5.7109375" style="55" customWidth="1"/>
    <col min="13866" max="13868" width="5" style="55" customWidth="1"/>
    <col min="13869" max="13870" width="5.7109375" style="55" customWidth="1"/>
    <col min="13871" max="13871" width="5" style="55" customWidth="1"/>
    <col min="13872" max="13873" width="5.7109375" style="55" customWidth="1"/>
    <col min="13874" max="13874" width="5" style="55" customWidth="1"/>
    <col min="13875" max="13876" width="5.7109375" style="55" customWidth="1"/>
    <col min="13877" max="13877" width="5" style="55" customWidth="1"/>
    <col min="13878" max="13879" width="5.7109375" style="55" customWidth="1"/>
    <col min="13880" max="13880" width="5" style="55" customWidth="1"/>
    <col min="13881" max="13883" width="6.7109375" style="55" customWidth="1"/>
    <col min="13884" max="13884" width="12.140625" style="55" bestFit="1" customWidth="1"/>
    <col min="13885" max="14093" width="9" style="55"/>
    <col min="14094" max="14095" width="7.7109375" style="55" customWidth="1"/>
    <col min="14096" max="14096" width="5" style="55" customWidth="1"/>
    <col min="14097" max="14097" width="42.5703125" style="55" customWidth="1"/>
    <col min="14098" max="14099" width="5" style="55" customWidth="1"/>
    <col min="14100" max="14101" width="5.7109375" style="55" customWidth="1"/>
    <col min="14102" max="14104" width="5" style="55" customWidth="1"/>
    <col min="14105" max="14106" width="5.7109375" style="55" customWidth="1"/>
    <col min="14107" max="14109" width="5" style="55" customWidth="1"/>
    <col min="14110" max="14111" width="5.7109375" style="55" customWidth="1"/>
    <col min="14112" max="14114" width="5" style="55" customWidth="1"/>
    <col min="14115" max="14116" width="5.7109375" style="55" customWidth="1"/>
    <col min="14117" max="14119" width="5" style="55" customWidth="1"/>
    <col min="14120" max="14121" width="5.7109375" style="55" customWidth="1"/>
    <col min="14122" max="14124" width="5" style="55" customWidth="1"/>
    <col min="14125" max="14126" width="5.7109375" style="55" customWidth="1"/>
    <col min="14127" max="14127" width="5" style="55" customWidth="1"/>
    <col min="14128" max="14129" width="5.7109375" style="55" customWidth="1"/>
    <col min="14130" max="14130" width="5" style="55" customWidth="1"/>
    <col min="14131" max="14132" width="5.7109375" style="55" customWidth="1"/>
    <col min="14133" max="14133" width="5" style="55" customWidth="1"/>
    <col min="14134" max="14135" width="5.7109375" style="55" customWidth="1"/>
    <col min="14136" max="14136" width="5" style="55" customWidth="1"/>
    <col min="14137" max="14139" width="6.7109375" style="55" customWidth="1"/>
    <col min="14140" max="14140" width="12.140625" style="55" bestFit="1" customWidth="1"/>
    <col min="14141" max="14349" width="9" style="55"/>
    <col min="14350" max="14351" width="7.7109375" style="55" customWidth="1"/>
    <col min="14352" max="14352" width="5" style="55" customWidth="1"/>
    <col min="14353" max="14353" width="42.5703125" style="55" customWidth="1"/>
    <col min="14354" max="14355" width="5" style="55" customWidth="1"/>
    <col min="14356" max="14357" width="5.7109375" style="55" customWidth="1"/>
    <col min="14358" max="14360" width="5" style="55" customWidth="1"/>
    <col min="14361" max="14362" width="5.7109375" style="55" customWidth="1"/>
    <col min="14363" max="14365" width="5" style="55" customWidth="1"/>
    <col min="14366" max="14367" width="5.7109375" style="55" customWidth="1"/>
    <col min="14368" max="14370" width="5" style="55" customWidth="1"/>
    <col min="14371" max="14372" width="5.7109375" style="55" customWidth="1"/>
    <col min="14373" max="14375" width="5" style="55" customWidth="1"/>
    <col min="14376" max="14377" width="5.7109375" style="55" customWidth="1"/>
    <col min="14378" max="14380" width="5" style="55" customWidth="1"/>
    <col min="14381" max="14382" width="5.7109375" style="55" customWidth="1"/>
    <col min="14383" max="14383" width="5" style="55" customWidth="1"/>
    <col min="14384" max="14385" width="5.7109375" style="55" customWidth="1"/>
    <col min="14386" max="14386" width="5" style="55" customWidth="1"/>
    <col min="14387" max="14388" width="5.7109375" style="55" customWidth="1"/>
    <col min="14389" max="14389" width="5" style="55" customWidth="1"/>
    <col min="14390" max="14391" width="5.7109375" style="55" customWidth="1"/>
    <col min="14392" max="14392" width="5" style="55" customWidth="1"/>
    <col min="14393" max="14395" width="6.7109375" style="55" customWidth="1"/>
    <col min="14396" max="14396" width="12.140625" style="55" bestFit="1" customWidth="1"/>
    <col min="14397" max="14605" width="9" style="55"/>
    <col min="14606" max="14607" width="7.7109375" style="55" customWidth="1"/>
    <col min="14608" max="14608" width="5" style="55" customWidth="1"/>
    <col min="14609" max="14609" width="42.5703125" style="55" customWidth="1"/>
    <col min="14610" max="14611" width="5" style="55" customWidth="1"/>
    <col min="14612" max="14613" width="5.7109375" style="55" customWidth="1"/>
    <col min="14614" max="14616" width="5" style="55" customWidth="1"/>
    <col min="14617" max="14618" width="5.7109375" style="55" customWidth="1"/>
    <col min="14619" max="14621" width="5" style="55" customWidth="1"/>
    <col min="14622" max="14623" width="5.7109375" style="55" customWidth="1"/>
    <col min="14624" max="14626" width="5" style="55" customWidth="1"/>
    <col min="14627" max="14628" width="5.7109375" style="55" customWidth="1"/>
    <col min="14629" max="14631" width="5" style="55" customWidth="1"/>
    <col min="14632" max="14633" width="5.7109375" style="55" customWidth="1"/>
    <col min="14634" max="14636" width="5" style="55" customWidth="1"/>
    <col min="14637" max="14638" width="5.7109375" style="55" customWidth="1"/>
    <col min="14639" max="14639" width="5" style="55" customWidth="1"/>
    <col min="14640" max="14641" width="5.7109375" style="55" customWidth="1"/>
    <col min="14642" max="14642" width="5" style="55" customWidth="1"/>
    <col min="14643" max="14644" width="5.7109375" style="55" customWidth="1"/>
    <col min="14645" max="14645" width="5" style="55" customWidth="1"/>
    <col min="14646" max="14647" width="5.7109375" style="55" customWidth="1"/>
    <col min="14648" max="14648" width="5" style="55" customWidth="1"/>
    <col min="14649" max="14651" width="6.7109375" style="55" customWidth="1"/>
    <col min="14652" max="14652" width="12.140625" style="55" bestFit="1" customWidth="1"/>
    <col min="14653" max="14861" width="9" style="55"/>
    <col min="14862" max="14863" width="7.7109375" style="55" customWidth="1"/>
    <col min="14864" max="14864" width="5" style="55" customWidth="1"/>
    <col min="14865" max="14865" width="42.5703125" style="55" customWidth="1"/>
    <col min="14866" max="14867" width="5" style="55" customWidth="1"/>
    <col min="14868" max="14869" width="5.7109375" style="55" customWidth="1"/>
    <col min="14870" max="14872" width="5" style="55" customWidth="1"/>
    <col min="14873" max="14874" width="5.7109375" style="55" customWidth="1"/>
    <col min="14875" max="14877" width="5" style="55" customWidth="1"/>
    <col min="14878" max="14879" width="5.7109375" style="55" customWidth="1"/>
    <col min="14880" max="14882" width="5" style="55" customWidth="1"/>
    <col min="14883" max="14884" width="5.7109375" style="55" customWidth="1"/>
    <col min="14885" max="14887" width="5" style="55" customWidth="1"/>
    <col min="14888" max="14889" width="5.7109375" style="55" customWidth="1"/>
    <col min="14890" max="14892" width="5" style="55" customWidth="1"/>
    <col min="14893" max="14894" width="5.7109375" style="55" customWidth="1"/>
    <col min="14895" max="14895" width="5" style="55" customWidth="1"/>
    <col min="14896" max="14897" width="5.7109375" style="55" customWidth="1"/>
    <col min="14898" max="14898" width="5" style="55" customWidth="1"/>
    <col min="14899" max="14900" width="5.7109375" style="55" customWidth="1"/>
    <col min="14901" max="14901" width="5" style="55" customWidth="1"/>
    <col min="14902" max="14903" width="5.7109375" style="55" customWidth="1"/>
    <col min="14904" max="14904" width="5" style="55" customWidth="1"/>
    <col min="14905" max="14907" width="6.7109375" style="55" customWidth="1"/>
    <col min="14908" max="14908" width="12.140625" style="55" bestFit="1" customWidth="1"/>
    <col min="14909" max="15117" width="9" style="55"/>
    <col min="15118" max="15119" width="7.7109375" style="55" customWidth="1"/>
    <col min="15120" max="15120" width="5" style="55" customWidth="1"/>
    <col min="15121" max="15121" width="42.5703125" style="55" customWidth="1"/>
    <col min="15122" max="15123" width="5" style="55" customWidth="1"/>
    <col min="15124" max="15125" width="5.7109375" style="55" customWidth="1"/>
    <col min="15126" max="15128" width="5" style="55" customWidth="1"/>
    <col min="15129" max="15130" width="5.7109375" style="55" customWidth="1"/>
    <col min="15131" max="15133" width="5" style="55" customWidth="1"/>
    <col min="15134" max="15135" width="5.7109375" style="55" customWidth="1"/>
    <col min="15136" max="15138" width="5" style="55" customWidth="1"/>
    <col min="15139" max="15140" width="5.7109375" style="55" customWidth="1"/>
    <col min="15141" max="15143" width="5" style="55" customWidth="1"/>
    <col min="15144" max="15145" width="5.7109375" style="55" customWidth="1"/>
    <col min="15146" max="15148" width="5" style="55" customWidth="1"/>
    <col min="15149" max="15150" width="5.7109375" style="55" customWidth="1"/>
    <col min="15151" max="15151" width="5" style="55" customWidth="1"/>
    <col min="15152" max="15153" width="5.7109375" style="55" customWidth="1"/>
    <col min="15154" max="15154" width="5" style="55" customWidth="1"/>
    <col min="15155" max="15156" width="5.7109375" style="55" customWidth="1"/>
    <col min="15157" max="15157" width="5" style="55" customWidth="1"/>
    <col min="15158" max="15159" width="5.7109375" style="55" customWidth="1"/>
    <col min="15160" max="15160" width="5" style="55" customWidth="1"/>
    <col min="15161" max="15163" width="6.7109375" style="55" customWidth="1"/>
    <col min="15164" max="15164" width="12.140625" style="55" bestFit="1" customWidth="1"/>
    <col min="15165" max="15373" width="9" style="55"/>
    <col min="15374" max="15375" width="7.7109375" style="55" customWidth="1"/>
    <col min="15376" max="15376" width="5" style="55" customWidth="1"/>
    <col min="15377" max="15377" width="42.5703125" style="55" customWidth="1"/>
    <col min="15378" max="15379" width="5" style="55" customWidth="1"/>
    <col min="15380" max="15381" width="5.7109375" style="55" customWidth="1"/>
    <col min="15382" max="15384" width="5" style="55" customWidth="1"/>
    <col min="15385" max="15386" width="5.7109375" style="55" customWidth="1"/>
    <col min="15387" max="15389" width="5" style="55" customWidth="1"/>
    <col min="15390" max="15391" width="5.7109375" style="55" customWidth="1"/>
    <col min="15392" max="15394" width="5" style="55" customWidth="1"/>
    <col min="15395" max="15396" width="5.7109375" style="55" customWidth="1"/>
    <col min="15397" max="15399" width="5" style="55" customWidth="1"/>
    <col min="15400" max="15401" width="5.7109375" style="55" customWidth="1"/>
    <col min="15402" max="15404" width="5" style="55" customWidth="1"/>
    <col min="15405" max="15406" width="5.7109375" style="55" customWidth="1"/>
    <col min="15407" max="15407" width="5" style="55" customWidth="1"/>
    <col min="15408" max="15409" width="5.7109375" style="55" customWidth="1"/>
    <col min="15410" max="15410" width="5" style="55" customWidth="1"/>
    <col min="15411" max="15412" width="5.7109375" style="55" customWidth="1"/>
    <col min="15413" max="15413" width="5" style="55" customWidth="1"/>
    <col min="15414" max="15415" width="5.7109375" style="55" customWidth="1"/>
    <col min="15416" max="15416" width="5" style="55" customWidth="1"/>
    <col min="15417" max="15419" width="6.7109375" style="55" customWidth="1"/>
    <col min="15420" max="15420" width="12.140625" style="55" bestFit="1" customWidth="1"/>
    <col min="15421" max="15629" width="9" style="55"/>
    <col min="15630" max="15631" width="7.7109375" style="55" customWidth="1"/>
    <col min="15632" max="15632" width="5" style="55" customWidth="1"/>
    <col min="15633" max="15633" width="42.5703125" style="55" customWidth="1"/>
    <col min="15634" max="15635" width="5" style="55" customWidth="1"/>
    <col min="15636" max="15637" width="5.7109375" style="55" customWidth="1"/>
    <col min="15638" max="15640" width="5" style="55" customWidth="1"/>
    <col min="15641" max="15642" width="5.7109375" style="55" customWidth="1"/>
    <col min="15643" max="15645" width="5" style="55" customWidth="1"/>
    <col min="15646" max="15647" width="5.7109375" style="55" customWidth="1"/>
    <col min="15648" max="15650" width="5" style="55" customWidth="1"/>
    <col min="15651" max="15652" width="5.7109375" style="55" customWidth="1"/>
    <col min="15653" max="15655" width="5" style="55" customWidth="1"/>
    <col min="15656" max="15657" width="5.7109375" style="55" customWidth="1"/>
    <col min="15658" max="15660" width="5" style="55" customWidth="1"/>
    <col min="15661" max="15662" width="5.7109375" style="55" customWidth="1"/>
    <col min="15663" max="15663" width="5" style="55" customWidth="1"/>
    <col min="15664" max="15665" width="5.7109375" style="55" customWidth="1"/>
    <col min="15666" max="15666" width="5" style="55" customWidth="1"/>
    <col min="15667" max="15668" width="5.7109375" style="55" customWidth="1"/>
    <col min="15669" max="15669" width="5" style="55" customWidth="1"/>
    <col min="15670" max="15671" width="5.7109375" style="55" customWidth="1"/>
    <col min="15672" max="15672" width="5" style="55" customWidth="1"/>
    <col min="15673" max="15675" width="6.7109375" style="55" customWidth="1"/>
    <col min="15676" max="15676" width="12.140625" style="55" bestFit="1" customWidth="1"/>
    <col min="15677" max="15885" width="9" style="55"/>
    <col min="15886" max="15887" width="7.7109375" style="55" customWidth="1"/>
    <col min="15888" max="15888" width="5" style="55" customWidth="1"/>
    <col min="15889" max="15889" width="42.5703125" style="55" customWidth="1"/>
    <col min="15890" max="15891" width="5" style="55" customWidth="1"/>
    <col min="15892" max="15893" width="5.7109375" style="55" customWidth="1"/>
    <col min="15894" max="15896" width="5" style="55" customWidth="1"/>
    <col min="15897" max="15898" width="5.7109375" style="55" customWidth="1"/>
    <col min="15899" max="15901" width="5" style="55" customWidth="1"/>
    <col min="15902" max="15903" width="5.7109375" style="55" customWidth="1"/>
    <col min="15904" max="15906" width="5" style="55" customWidth="1"/>
    <col min="15907" max="15908" width="5.7109375" style="55" customWidth="1"/>
    <col min="15909" max="15911" width="5" style="55" customWidth="1"/>
    <col min="15912" max="15913" width="5.7109375" style="55" customWidth="1"/>
    <col min="15914" max="15916" width="5" style="55" customWidth="1"/>
    <col min="15917" max="15918" width="5.7109375" style="55" customWidth="1"/>
    <col min="15919" max="15919" width="5" style="55" customWidth="1"/>
    <col min="15920" max="15921" width="5.7109375" style="55" customWidth="1"/>
    <col min="15922" max="15922" width="5" style="55" customWidth="1"/>
    <col min="15923" max="15924" width="5.7109375" style="55" customWidth="1"/>
    <col min="15925" max="15925" width="5" style="55" customWidth="1"/>
    <col min="15926" max="15927" width="5.7109375" style="55" customWidth="1"/>
    <col min="15928" max="15928" width="5" style="55" customWidth="1"/>
    <col min="15929" max="15931" width="6.7109375" style="55" customWidth="1"/>
    <col min="15932" max="15932" width="12.140625" style="55" bestFit="1" customWidth="1"/>
    <col min="15933" max="16141" width="9" style="55"/>
    <col min="16142" max="16143" width="7.7109375" style="55" customWidth="1"/>
    <col min="16144" max="16144" width="5" style="55" customWidth="1"/>
    <col min="16145" max="16145" width="42.5703125" style="55" customWidth="1"/>
    <col min="16146" max="16147" width="5" style="55" customWidth="1"/>
    <col min="16148" max="16149" width="5.7109375" style="55" customWidth="1"/>
    <col min="16150" max="16152" width="5" style="55" customWidth="1"/>
    <col min="16153" max="16154" width="5.7109375" style="55" customWidth="1"/>
    <col min="16155" max="16157" width="5" style="55" customWidth="1"/>
    <col min="16158" max="16159" width="5.7109375" style="55" customWidth="1"/>
    <col min="16160" max="16162" width="5" style="55" customWidth="1"/>
    <col min="16163" max="16164" width="5.7109375" style="55" customWidth="1"/>
    <col min="16165" max="16167" width="5" style="55" customWidth="1"/>
    <col min="16168" max="16169" width="5.7109375" style="55" customWidth="1"/>
    <col min="16170" max="16172" width="5" style="55" customWidth="1"/>
    <col min="16173" max="16174" width="5.7109375" style="55" customWidth="1"/>
    <col min="16175" max="16175" width="5" style="55" customWidth="1"/>
    <col min="16176" max="16177" width="5.7109375" style="55" customWidth="1"/>
    <col min="16178" max="16178" width="5" style="55" customWidth="1"/>
    <col min="16179" max="16180" width="5.7109375" style="55" customWidth="1"/>
    <col min="16181" max="16181" width="5" style="55" customWidth="1"/>
    <col min="16182" max="16183" width="5.7109375" style="55" customWidth="1"/>
    <col min="16184" max="16184" width="5" style="55" customWidth="1"/>
    <col min="16185" max="16187" width="6.7109375" style="55" customWidth="1"/>
    <col min="16188" max="16188" width="12.140625" style="55" bestFit="1" customWidth="1"/>
    <col min="16189" max="16384" width="9" style="55"/>
  </cols>
  <sheetData>
    <row r="1" spans="1:63" ht="5.25" customHeight="1" x14ac:dyDescent="0.25">
      <c r="B1" s="631"/>
      <c r="C1" s="631"/>
      <c r="D1" s="631"/>
      <c r="E1" s="631"/>
      <c r="F1" s="631"/>
      <c r="G1" s="631"/>
      <c r="H1" s="631"/>
      <c r="I1" s="631"/>
      <c r="J1" s="631"/>
      <c r="K1" s="631"/>
      <c r="L1" s="631"/>
      <c r="M1" s="631"/>
      <c r="N1" s="631"/>
      <c r="O1" s="631"/>
      <c r="P1" s="631"/>
      <c r="Q1" s="631"/>
      <c r="R1" s="631"/>
      <c r="S1" s="631"/>
      <c r="T1" s="631"/>
      <c r="U1" s="631"/>
      <c r="V1" s="631"/>
      <c r="W1" s="631"/>
      <c r="X1" s="631"/>
      <c r="Y1" s="631"/>
      <c r="Z1" s="631"/>
      <c r="AA1" s="631"/>
      <c r="AB1" s="631"/>
      <c r="AC1" s="631"/>
      <c r="AD1" s="631"/>
      <c r="AE1" s="631"/>
      <c r="AF1" s="631"/>
      <c r="AG1" s="631"/>
      <c r="AH1" s="631"/>
      <c r="AI1" s="631"/>
      <c r="AJ1" s="631"/>
      <c r="AK1" s="631"/>
      <c r="AL1" s="631"/>
      <c r="AM1" s="631"/>
      <c r="AN1" s="631"/>
      <c r="AO1" s="631"/>
      <c r="AP1" s="631"/>
      <c r="AQ1" s="631"/>
      <c r="AR1" s="631"/>
      <c r="AS1" s="631"/>
      <c r="AT1" s="631"/>
      <c r="AU1" s="631"/>
      <c r="AV1" s="631"/>
      <c r="AW1" s="631"/>
      <c r="AX1" s="631"/>
      <c r="AY1" s="631"/>
      <c r="AZ1" s="631"/>
      <c r="BA1" s="631"/>
      <c r="BB1" s="631"/>
      <c r="BC1" s="631"/>
      <c r="BD1" s="631"/>
      <c r="BE1" s="631"/>
      <c r="BF1" s="631"/>
      <c r="BG1" s="631"/>
    </row>
    <row r="2" spans="1:63" s="58" customFormat="1" ht="30" customHeight="1" x14ac:dyDescent="0.25">
      <c r="A2" s="56"/>
      <c r="B2" s="616" t="str">
        <f>Info_1!E31</f>
        <v>बृहन्मुंबई महानगरपालिका - शिक्षण विभाग</v>
      </c>
      <c r="C2" s="616"/>
      <c r="D2" s="616"/>
      <c r="E2" s="616"/>
      <c r="F2" s="616"/>
      <c r="G2" s="616"/>
      <c r="H2" s="616"/>
      <c r="I2" s="616"/>
      <c r="J2" s="616"/>
      <c r="K2" s="616"/>
      <c r="L2" s="616"/>
      <c r="M2" s="616"/>
      <c r="N2" s="616"/>
      <c r="O2" s="616"/>
      <c r="P2" s="616"/>
      <c r="Q2" s="616"/>
      <c r="R2" s="616"/>
      <c r="S2" s="616"/>
      <c r="T2" s="616"/>
      <c r="U2" s="616"/>
      <c r="V2" s="616"/>
      <c r="W2" s="616"/>
      <c r="X2" s="616"/>
      <c r="Y2" s="616"/>
      <c r="Z2" s="616"/>
      <c r="AA2" s="616"/>
      <c r="AB2" s="616"/>
      <c r="AC2" s="616"/>
      <c r="AD2" s="616"/>
      <c r="AE2" s="616"/>
      <c r="AF2" s="616"/>
      <c r="AG2" s="616"/>
      <c r="AH2" s="616"/>
      <c r="AI2" s="616"/>
      <c r="AJ2" s="616"/>
      <c r="AK2" s="616"/>
      <c r="AL2" s="616"/>
      <c r="AM2" s="616"/>
      <c r="AN2" s="616"/>
      <c r="AO2" s="616"/>
      <c r="AP2" s="616"/>
      <c r="AQ2" s="616"/>
      <c r="AR2" s="616"/>
      <c r="AS2" s="616"/>
      <c r="AT2" s="616"/>
      <c r="AU2" s="616"/>
      <c r="AV2" s="616"/>
      <c r="AW2" s="616"/>
      <c r="AX2" s="616"/>
      <c r="AY2" s="616"/>
      <c r="AZ2" s="616"/>
      <c r="BA2" s="616"/>
      <c r="BB2" s="616"/>
      <c r="BC2" s="616"/>
      <c r="BD2" s="616"/>
      <c r="BE2" s="616"/>
      <c r="BF2" s="616"/>
      <c r="BG2" s="616"/>
      <c r="BH2" s="57"/>
      <c r="BI2" s="436"/>
      <c r="BJ2" s="437"/>
      <c r="BK2" s="437"/>
    </row>
    <row r="3" spans="1:63" s="62" customFormat="1" ht="30" customHeight="1" x14ac:dyDescent="0.25">
      <c r="A3" s="59"/>
      <c r="B3" s="628" t="s">
        <v>192</v>
      </c>
      <c r="C3" s="628"/>
      <c r="D3" s="448">
        <f>Info_1!D13</f>
        <v>6</v>
      </c>
      <c r="E3" s="628" t="s">
        <v>202</v>
      </c>
      <c r="F3" s="628"/>
      <c r="G3" s="628"/>
      <c r="H3" s="628"/>
      <c r="I3" s="628"/>
      <c r="J3" s="628"/>
      <c r="K3" s="628"/>
      <c r="L3" s="628"/>
      <c r="M3" s="628"/>
      <c r="N3" s="628"/>
      <c r="O3" s="60"/>
      <c r="P3" s="476" t="s">
        <v>204</v>
      </c>
      <c r="Q3" s="489">
        <v>2</v>
      </c>
      <c r="R3" s="60"/>
      <c r="S3" s="626" t="s">
        <v>203</v>
      </c>
      <c r="T3" s="626"/>
      <c r="U3" s="626"/>
      <c r="V3" s="626"/>
      <c r="W3" s="626"/>
      <c r="X3" s="626"/>
      <c r="Y3" s="60"/>
      <c r="Z3" s="60"/>
      <c r="AA3" s="60"/>
      <c r="AB3" s="626" t="s">
        <v>173</v>
      </c>
      <c r="AC3" s="626"/>
      <c r="AD3" s="626"/>
      <c r="AE3" s="626"/>
      <c r="AF3" s="626"/>
      <c r="AG3" s="627" t="str">
        <f>Info_1!G9</f>
        <v>2024 - 25</v>
      </c>
      <c r="AH3" s="627"/>
      <c r="AI3" s="627"/>
      <c r="AJ3" s="627"/>
      <c r="AK3" s="627"/>
      <c r="AL3" s="627"/>
      <c r="AM3" s="627"/>
      <c r="AN3" s="60"/>
      <c r="AO3" s="60"/>
      <c r="AP3" s="60"/>
      <c r="AQ3" s="60"/>
      <c r="AR3" s="60"/>
      <c r="AS3" s="60"/>
      <c r="AT3" s="60"/>
      <c r="AU3" s="60"/>
      <c r="AV3" s="60"/>
      <c r="AW3" s="60"/>
      <c r="AX3" s="60"/>
      <c r="AY3" s="603" t="s">
        <v>117</v>
      </c>
      <c r="AZ3" s="604"/>
      <c r="BA3" s="604"/>
      <c r="BB3" s="605"/>
      <c r="BC3" s="60"/>
      <c r="BD3" s="623" t="str">
        <f>Info_1!G7</f>
        <v>Hindi</v>
      </c>
      <c r="BE3" s="624"/>
      <c r="BF3" s="624"/>
      <c r="BG3" s="625"/>
      <c r="BH3" s="61"/>
      <c r="BI3" s="629"/>
      <c r="BJ3" s="629"/>
      <c r="BK3" s="629"/>
    </row>
    <row r="4" spans="1:63" s="58" customFormat="1" ht="8.1" customHeight="1" x14ac:dyDescent="0.25">
      <c r="A4" s="56"/>
      <c r="B4" s="63"/>
      <c r="C4" s="63"/>
      <c r="D4" s="55"/>
      <c r="E4" s="55"/>
      <c r="F4" s="55"/>
      <c r="G4" s="55"/>
      <c r="H4" s="55"/>
      <c r="I4" s="55"/>
      <c r="J4" s="55"/>
      <c r="K4" s="55"/>
      <c r="L4" s="55"/>
      <c r="M4" s="55"/>
      <c r="N4" s="55"/>
      <c r="O4" s="55"/>
      <c r="P4" s="55"/>
      <c r="Q4" s="55"/>
      <c r="R4" s="55"/>
      <c r="S4" s="55"/>
      <c r="T4" s="55"/>
      <c r="U4" s="55"/>
      <c r="V4" s="55"/>
      <c r="W4" s="55"/>
      <c r="X4" s="55"/>
      <c r="Y4" s="55"/>
      <c r="Z4" s="55"/>
      <c r="AA4" s="55"/>
      <c r="AB4" s="55"/>
      <c r="AC4" s="55"/>
      <c r="AD4" s="55"/>
      <c r="AE4" s="55"/>
      <c r="AF4" s="55"/>
      <c r="AG4" s="55"/>
      <c r="AH4" s="55"/>
      <c r="AI4" s="55"/>
      <c r="AJ4" s="55"/>
      <c r="AK4" s="55"/>
      <c r="AL4" s="55"/>
      <c r="AM4" s="55"/>
      <c r="AN4" s="55"/>
      <c r="AO4" s="55"/>
      <c r="AP4" s="55"/>
      <c r="AQ4" s="55"/>
      <c r="AR4" s="55"/>
      <c r="AS4" s="55"/>
      <c r="AT4" s="55"/>
      <c r="AU4" s="55"/>
      <c r="AV4" s="55"/>
      <c r="AW4" s="55"/>
      <c r="AX4" s="55"/>
      <c r="AY4" s="55"/>
      <c r="AZ4" s="55"/>
      <c r="BA4" s="55"/>
      <c r="BB4" s="55"/>
      <c r="BC4" s="55"/>
      <c r="BD4" s="55"/>
      <c r="BE4" s="55"/>
      <c r="BF4" s="64"/>
      <c r="BG4" s="64"/>
      <c r="BH4" s="57"/>
      <c r="BI4" s="629"/>
      <c r="BJ4" s="629"/>
      <c r="BK4" s="629"/>
    </row>
    <row r="5" spans="1:63" s="68" customFormat="1" ht="27.95" customHeight="1" x14ac:dyDescent="0.25">
      <c r="A5" s="65"/>
      <c r="B5" s="617" t="s">
        <v>1</v>
      </c>
      <c r="C5" s="617"/>
      <c r="D5" s="600" t="str">
        <f>Info_1!D5</f>
        <v>School Name</v>
      </c>
      <c r="E5" s="601"/>
      <c r="F5" s="601"/>
      <c r="G5" s="601"/>
      <c r="H5" s="601"/>
      <c r="I5" s="601"/>
      <c r="J5" s="601"/>
      <c r="K5" s="601"/>
      <c r="L5" s="601"/>
      <c r="M5" s="601"/>
      <c r="N5" s="602"/>
      <c r="O5" s="295"/>
      <c r="P5" s="66"/>
      <c r="Q5" s="66"/>
      <c r="R5" s="66"/>
      <c r="S5" s="618" t="s">
        <v>2</v>
      </c>
      <c r="T5" s="618"/>
      <c r="U5" s="618"/>
      <c r="V5" s="619"/>
      <c r="W5" s="613">
        <f>Info_1!D13</f>
        <v>6</v>
      </c>
      <c r="X5" s="615"/>
      <c r="Y5" s="66"/>
      <c r="Z5" s="619" t="s">
        <v>3</v>
      </c>
      <c r="AA5" s="619"/>
      <c r="AB5" s="619"/>
      <c r="AC5" s="619"/>
      <c r="AD5" s="620" t="str">
        <f>Info_1!F13</f>
        <v>A</v>
      </c>
      <c r="AE5" s="621"/>
      <c r="AF5" s="66"/>
      <c r="AG5" s="66"/>
      <c r="AH5" s="66"/>
      <c r="AI5" s="66"/>
      <c r="AJ5" s="603" t="s">
        <v>4</v>
      </c>
      <c r="AK5" s="604"/>
      <c r="AL5" s="604"/>
      <c r="AM5" s="604"/>
      <c r="AN5" s="605"/>
      <c r="AO5" s="613">
        <f>Info_1!D20</f>
        <v>0</v>
      </c>
      <c r="AP5" s="614"/>
      <c r="AQ5" s="614"/>
      <c r="AR5" s="614"/>
      <c r="AS5" s="614"/>
      <c r="AT5" s="614"/>
      <c r="AU5" s="614"/>
      <c r="AV5" s="615"/>
      <c r="AW5" s="622" t="s">
        <v>5</v>
      </c>
      <c r="AX5" s="622"/>
      <c r="AY5" s="595" t="s">
        <v>6</v>
      </c>
      <c r="AZ5" s="596"/>
      <c r="BA5" s="597">
        <f>Info_1!D16</f>
        <v>0</v>
      </c>
      <c r="BB5" s="598"/>
      <c r="BC5" s="66"/>
      <c r="BD5" s="595" t="s">
        <v>7</v>
      </c>
      <c r="BE5" s="596"/>
      <c r="BF5" s="606">
        <f>Info_1!D18</f>
        <v>0</v>
      </c>
      <c r="BG5" s="607"/>
      <c r="BH5" s="67"/>
      <c r="BI5" s="629"/>
      <c r="BJ5" s="629"/>
      <c r="BK5" s="629"/>
    </row>
    <row r="6" spans="1:63" s="68" customFormat="1" ht="6.95" customHeight="1" x14ac:dyDescent="0.25">
      <c r="A6" s="65"/>
      <c r="B6" s="69"/>
      <c r="C6" s="66"/>
      <c r="D6" s="70"/>
      <c r="E6" s="70"/>
      <c r="F6" s="71"/>
      <c r="G6" s="71"/>
      <c r="H6" s="71"/>
      <c r="I6" s="71"/>
      <c r="J6" s="71"/>
      <c r="K6" s="71"/>
      <c r="L6" s="71"/>
      <c r="M6" s="71"/>
      <c r="N6" s="66"/>
      <c r="O6" s="66"/>
      <c r="P6" s="72"/>
      <c r="Q6" s="72"/>
      <c r="R6" s="73"/>
      <c r="S6" s="74"/>
      <c r="T6" s="74"/>
      <c r="U6" s="74"/>
      <c r="V6" s="66"/>
      <c r="W6" s="73"/>
      <c r="X6" s="73"/>
      <c r="Y6" s="73"/>
      <c r="Z6" s="75"/>
      <c r="AA6" s="75"/>
      <c r="AB6" s="75"/>
      <c r="AC6" s="66"/>
      <c r="AD6" s="66"/>
      <c r="AE6" s="66"/>
      <c r="AF6" s="66"/>
      <c r="AG6" s="66"/>
      <c r="AH6" s="66"/>
      <c r="AI6" s="66"/>
      <c r="AJ6" s="66"/>
      <c r="AK6" s="66"/>
      <c r="AL6" s="66"/>
      <c r="AM6" s="66"/>
      <c r="AN6" s="66"/>
      <c r="AO6" s="76"/>
      <c r="AP6" s="441"/>
      <c r="AQ6" s="441"/>
      <c r="AR6" s="441"/>
      <c r="AS6" s="441"/>
      <c r="AT6" s="441"/>
      <c r="AU6" s="441"/>
      <c r="AV6" s="76"/>
      <c r="AW6" s="76"/>
      <c r="AX6" s="76"/>
      <c r="AY6" s="73"/>
      <c r="AZ6" s="73"/>
      <c r="BA6" s="77"/>
      <c r="BB6" s="66"/>
      <c r="BC6" s="66"/>
      <c r="BD6" s="73"/>
      <c r="BE6" s="73"/>
      <c r="BF6" s="78"/>
      <c r="BG6" s="66"/>
      <c r="BH6" s="67"/>
      <c r="BI6" s="629"/>
      <c r="BJ6" s="629"/>
      <c r="BK6" s="629"/>
    </row>
    <row r="7" spans="1:63" s="68" customFormat="1" ht="27.95" customHeight="1" x14ac:dyDescent="0.25">
      <c r="A7" s="65"/>
      <c r="B7" s="599" t="s">
        <v>8</v>
      </c>
      <c r="C7" s="599"/>
      <c r="D7" s="608" t="str">
        <f>Info_1!D11</f>
        <v>27220000000</v>
      </c>
      <c r="E7" s="609"/>
      <c r="F7" s="610"/>
      <c r="G7" s="71"/>
      <c r="H7" s="611" t="s">
        <v>9</v>
      </c>
      <c r="I7" s="611"/>
      <c r="J7" s="611"/>
      <c r="K7" s="611"/>
      <c r="L7" s="613">
        <f>Info_1!D9</f>
        <v>1</v>
      </c>
      <c r="M7" s="614"/>
      <c r="N7" s="615"/>
      <c r="O7" s="296"/>
      <c r="P7" s="72"/>
      <c r="Q7" s="72"/>
      <c r="R7" s="73"/>
      <c r="S7" s="612" t="s">
        <v>10</v>
      </c>
      <c r="T7" s="612"/>
      <c r="U7" s="612"/>
      <c r="V7" s="612"/>
      <c r="W7" s="613" t="str">
        <f>Info_1!D7</f>
        <v>A</v>
      </c>
      <c r="X7" s="614"/>
      <c r="Y7" s="614"/>
      <c r="Z7" s="614"/>
      <c r="AA7" s="614"/>
      <c r="AB7" s="614"/>
      <c r="AC7" s="614"/>
      <c r="AD7" s="614"/>
      <c r="AE7" s="615"/>
      <c r="AF7" s="66"/>
      <c r="AG7" s="66"/>
      <c r="AH7" s="66"/>
      <c r="AI7" s="66"/>
      <c r="AJ7" s="603" t="s">
        <v>11</v>
      </c>
      <c r="AK7" s="604"/>
      <c r="AL7" s="604"/>
      <c r="AM7" s="604"/>
      <c r="AN7" s="605"/>
      <c r="AO7" s="613">
        <f>Info_1!E20</f>
        <v>0</v>
      </c>
      <c r="AP7" s="614"/>
      <c r="AQ7" s="614"/>
      <c r="AR7" s="614"/>
      <c r="AS7" s="614"/>
      <c r="AT7" s="614"/>
      <c r="AU7" s="614"/>
      <c r="AV7" s="615"/>
      <c r="AW7" s="622" t="s">
        <v>5</v>
      </c>
      <c r="AX7" s="622"/>
      <c r="AY7" s="595" t="s">
        <v>6</v>
      </c>
      <c r="AZ7" s="596"/>
      <c r="BA7" s="597">
        <f>Info_1!E16</f>
        <v>0</v>
      </c>
      <c r="BB7" s="598"/>
      <c r="BC7" s="66"/>
      <c r="BD7" s="595" t="s">
        <v>7</v>
      </c>
      <c r="BE7" s="596"/>
      <c r="BF7" s="606">
        <f>Info_1!E18</f>
        <v>0</v>
      </c>
      <c r="BG7" s="607"/>
      <c r="BH7" s="67"/>
      <c r="BI7" s="629"/>
      <c r="BJ7" s="629"/>
      <c r="BK7" s="629"/>
    </row>
    <row r="8" spans="1:63" s="58" customFormat="1" ht="21" customHeight="1" thickBot="1" x14ac:dyDescent="0.4">
      <c r="A8" s="56"/>
      <c r="B8" s="63"/>
      <c r="C8" s="79"/>
      <c r="D8" s="80"/>
      <c r="E8" s="55"/>
      <c r="F8" s="55"/>
      <c r="G8" s="55"/>
      <c r="H8" s="55"/>
      <c r="I8" s="55"/>
      <c r="J8" s="55"/>
      <c r="K8" s="55"/>
      <c r="L8" s="55"/>
      <c r="M8" s="55"/>
      <c r="N8" s="55"/>
      <c r="O8" s="55"/>
      <c r="P8" s="55"/>
      <c r="Q8" s="55"/>
      <c r="R8" s="55"/>
      <c r="S8" s="635" t="s">
        <v>200</v>
      </c>
      <c r="T8" s="635"/>
      <c r="U8" s="635"/>
      <c r="V8" s="635"/>
      <c r="W8" s="635"/>
      <c r="X8" s="635"/>
      <c r="Y8" s="635"/>
      <c r="Z8" s="635"/>
      <c r="AA8" s="635"/>
      <c r="AB8" s="635"/>
      <c r="AC8" s="635"/>
      <c r="AD8" s="635"/>
      <c r="AE8" s="635"/>
      <c r="AF8" s="635"/>
      <c r="AG8" s="635"/>
      <c r="AH8" s="635"/>
      <c r="AI8" s="55"/>
      <c r="AJ8" s="634" t="s">
        <v>127</v>
      </c>
      <c r="AK8" s="634"/>
      <c r="AL8" s="634"/>
      <c r="AM8" s="634"/>
      <c r="AN8" s="634"/>
      <c r="AO8" s="633">
        <f>Info_1!F20</f>
        <v>0</v>
      </c>
      <c r="AP8" s="633"/>
      <c r="AQ8" s="633"/>
      <c r="AR8" s="633"/>
      <c r="AS8" s="633"/>
      <c r="AT8" s="633"/>
      <c r="AU8" s="633"/>
      <c r="AV8" s="633"/>
      <c r="AW8" s="55"/>
      <c r="AX8" s="55"/>
      <c r="AY8" s="632" t="s">
        <v>128</v>
      </c>
      <c r="AZ8" s="632"/>
      <c r="BA8" s="633">
        <f>Info_1!F16</f>
        <v>0</v>
      </c>
      <c r="BB8" s="633"/>
      <c r="BC8" s="55"/>
      <c r="BD8" s="632" t="s">
        <v>129</v>
      </c>
      <c r="BE8" s="632"/>
      <c r="BF8" s="633">
        <f>Info_1!F18</f>
        <v>0</v>
      </c>
      <c r="BG8" s="633"/>
      <c r="BH8" s="57"/>
      <c r="BI8" s="629"/>
      <c r="BJ8" s="629"/>
      <c r="BK8" s="629"/>
    </row>
    <row r="9" spans="1:63" s="81" customFormat="1" ht="27.75" customHeight="1" thickBot="1" x14ac:dyDescent="0.3">
      <c r="A9" s="563"/>
      <c r="B9" s="564" t="s">
        <v>13</v>
      </c>
      <c r="C9" s="567" t="s">
        <v>14</v>
      </c>
      <c r="D9" s="267" t="s">
        <v>12</v>
      </c>
      <c r="E9" s="587" t="s">
        <v>70</v>
      </c>
      <c r="F9" s="570" t="s">
        <v>15</v>
      </c>
      <c r="G9" s="571"/>
      <c r="H9" s="571"/>
      <c r="I9" s="571"/>
      <c r="J9" s="571"/>
      <c r="K9" s="571"/>
      <c r="L9" s="571"/>
      <c r="M9" s="571"/>
      <c r="N9" s="571"/>
      <c r="O9" s="571"/>
      <c r="P9" s="571"/>
      <c r="Q9" s="571"/>
      <c r="R9" s="571"/>
      <c r="S9" s="571"/>
      <c r="T9" s="571"/>
      <c r="U9" s="571"/>
      <c r="V9" s="571"/>
      <c r="W9" s="571"/>
      <c r="X9" s="571"/>
      <c r="Y9" s="571"/>
      <c r="Z9" s="571"/>
      <c r="AA9" s="571"/>
      <c r="AB9" s="571"/>
      <c r="AC9" s="571"/>
      <c r="AD9" s="571"/>
      <c r="AE9" s="571"/>
      <c r="AF9" s="571"/>
      <c r="AG9" s="571"/>
      <c r="AH9" s="571"/>
      <c r="AI9" s="571"/>
      <c r="AJ9" s="571"/>
      <c r="AK9" s="571"/>
      <c r="AL9" s="571"/>
      <c r="AM9" s="571"/>
      <c r="AN9" s="571"/>
      <c r="AO9" s="571"/>
      <c r="AP9" s="571"/>
      <c r="AQ9" s="571"/>
      <c r="AR9" s="571"/>
      <c r="AS9" s="571"/>
      <c r="AT9" s="571"/>
      <c r="AU9" s="571"/>
      <c r="AV9" s="571"/>
      <c r="AW9" s="571"/>
      <c r="AX9" s="571"/>
      <c r="AY9" s="571"/>
      <c r="AZ9" s="571"/>
      <c r="BA9" s="571"/>
      <c r="BB9" s="571"/>
      <c r="BC9" s="571"/>
      <c r="BD9" s="572"/>
      <c r="BE9" s="589" t="s">
        <v>16</v>
      </c>
      <c r="BF9" s="590"/>
      <c r="BG9" s="591"/>
      <c r="BI9" s="629"/>
      <c r="BJ9" s="629"/>
      <c r="BK9" s="629"/>
    </row>
    <row r="10" spans="1:63" s="82" customFormat="1" ht="40.5" customHeight="1" thickBot="1" x14ac:dyDescent="0.3">
      <c r="A10" s="563"/>
      <c r="B10" s="565"/>
      <c r="C10" s="568"/>
      <c r="D10" s="573" t="s">
        <v>17</v>
      </c>
      <c r="E10" s="588"/>
      <c r="F10" s="574" t="s">
        <v>18</v>
      </c>
      <c r="G10" s="575"/>
      <c r="H10" s="575"/>
      <c r="I10" s="575"/>
      <c r="J10" s="575"/>
      <c r="K10" s="576"/>
      <c r="L10" s="577" t="s">
        <v>19</v>
      </c>
      <c r="M10" s="578"/>
      <c r="N10" s="578"/>
      <c r="O10" s="578"/>
      <c r="P10" s="578"/>
      <c r="Q10" s="579"/>
      <c r="R10" s="580" t="s">
        <v>20</v>
      </c>
      <c r="S10" s="581"/>
      <c r="T10" s="581"/>
      <c r="U10" s="581"/>
      <c r="V10" s="581"/>
      <c r="W10" s="582"/>
      <c r="X10" s="583" t="s">
        <v>21</v>
      </c>
      <c r="Y10" s="575"/>
      <c r="Z10" s="575"/>
      <c r="AA10" s="575"/>
      <c r="AB10" s="575"/>
      <c r="AC10" s="584"/>
      <c r="AD10" s="586" t="s">
        <v>143</v>
      </c>
      <c r="AE10" s="586"/>
      <c r="AF10" s="586"/>
      <c r="AG10" s="586"/>
      <c r="AH10" s="586"/>
      <c r="AI10" s="586"/>
      <c r="AJ10" s="583" t="s">
        <v>22</v>
      </c>
      <c r="AK10" s="575"/>
      <c r="AL10" s="575"/>
      <c r="AM10" s="575"/>
      <c r="AN10" s="575"/>
      <c r="AO10" s="584"/>
      <c r="AP10" s="583" t="s">
        <v>218</v>
      </c>
      <c r="AQ10" s="575"/>
      <c r="AR10" s="575"/>
      <c r="AS10" s="575"/>
      <c r="AT10" s="575"/>
      <c r="AU10" s="584"/>
      <c r="AV10" s="574" t="s">
        <v>23</v>
      </c>
      <c r="AW10" s="575"/>
      <c r="AX10" s="584"/>
      <c r="AY10" s="574" t="s">
        <v>24</v>
      </c>
      <c r="AZ10" s="575"/>
      <c r="BA10" s="584"/>
      <c r="BB10" s="585" t="s">
        <v>25</v>
      </c>
      <c r="BC10" s="586"/>
      <c r="BD10" s="586"/>
      <c r="BE10" s="592"/>
      <c r="BF10" s="593"/>
      <c r="BG10" s="594"/>
      <c r="BI10" s="629"/>
      <c r="BJ10" s="629"/>
      <c r="BK10" s="629"/>
    </row>
    <row r="11" spans="1:63" s="62" customFormat="1" ht="185.25" customHeight="1" thickBot="1" x14ac:dyDescent="0.3">
      <c r="A11" s="563"/>
      <c r="B11" s="565"/>
      <c r="C11" s="568"/>
      <c r="D11" s="573"/>
      <c r="E11" s="83" t="s">
        <v>73</v>
      </c>
      <c r="F11" s="268" t="s">
        <v>26</v>
      </c>
      <c r="G11" s="269" t="s">
        <v>27</v>
      </c>
      <c r="H11" s="269" t="s">
        <v>28</v>
      </c>
      <c r="I11" s="269"/>
      <c r="J11" s="269" t="s">
        <v>29</v>
      </c>
      <c r="K11" s="269" t="s">
        <v>30</v>
      </c>
      <c r="L11" s="270" t="s">
        <v>26</v>
      </c>
      <c r="M11" s="269" t="s">
        <v>27</v>
      </c>
      <c r="N11" s="269" t="s">
        <v>28</v>
      </c>
      <c r="O11" s="269"/>
      <c r="P11" s="269" t="s">
        <v>29</v>
      </c>
      <c r="Q11" s="269" t="s">
        <v>30</v>
      </c>
      <c r="R11" s="270" t="s">
        <v>26</v>
      </c>
      <c r="S11" s="269" t="s">
        <v>27</v>
      </c>
      <c r="T11" s="269" t="s">
        <v>28</v>
      </c>
      <c r="U11" s="269"/>
      <c r="V11" s="269" t="s">
        <v>29</v>
      </c>
      <c r="W11" s="269" t="s">
        <v>30</v>
      </c>
      <c r="X11" s="270" t="s">
        <v>26</v>
      </c>
      <c r="Y11" s="269" t="s">
        <v>27</v>
      </c>
      <c r="Z11" s="269" t="s">
        <v>28</v>
      </c>
      <c r="AA11" s="269"/>
      <c r="AB11" s="269" t="s">
        <v>29</v>
      </c>
      <c r="AC11" s="269" t="s">
        <v>30</v>
      </c>
      <c r="AD11" s="270" t="s">
        <v>26</v>
      </c>
      <c r="AE11" s="269" t="s">
        <v>27</v>
      </c>
      <c r="AF11" s="269" t="s">
        <v>28</v>
      </c>
      <c r="AG11" s="269"/>
      <c r="AH11" s="269" t="s">
        <v>29</v>
      </c>
      <c r="AI11" s="269" t="s">
        <v>30</v>
      </c>
      <c r="AJ11" s="270" t="s">
        <v>26</v>
      </c>
      <c r="AK11" s="269" t="s">
        <v>27</v>
      </c>
      <c r="AL11" s="269" t="s">
        <v>28</v>
      </c>
      <c r="AM11" s="269"/>
      <c r="AN11" s="269" t="s">
        <v>29</v>
      </c>
      <c r="AO11" s="271" t="s">
        <v>30</v>
      </c>
      <c r="AP11" s="270" t="s">
        <v>26</v>
      </c>
      <c r="AQ11" s="269" t="s">
        <v>27</v>
      </c>
      <c r="AR11" s="269" t="s">
        <v>28</v>
      </c>
      <c r="AS11" s="269"/>
      <c r="AT11" s="269" t="s">
        <v>29</v>
      </c>
      <c r="AU11" s="271" t="s">
        <v>30</v>
      </c>
      <c r="AV11" s="268" t="s">
        <v>26</v>
      </c>
      <c r="AW11" s="269" t="s">
        <v>29</v>
      </c>
      <c r="AX11" s="271" t="s">
        <v>30</v>
      </c>
      <c r="AY11" s="268" t="s">
        <v>26</v>
      </c>
      <c r="AZ11" s="269" t="s">
        <v>29</v>
      </c>
      <c r="BA11" s="271" t="s">
        <v>30</v>
      </c>
      <c r="BB11" s="270" t="s">
        <v>26</v>
      </c>
      <c r="BC11" s="269" t="s">
        <v>29</v>
      </c>
      <c r="BD11" s="272" t="s">
        <v>30</v>
      </c>
      <c r="BE11" s="84" t="s">
        <v>31</v>
      </c>
      <c r="BF11" s="273" t="s">
        <v>32</v>
      </c>
      <c r="BG11" s="274" t="s">
        <v>33</v>
      </c>
      <c r="BI11" s="629"/>
      <c r="BJ11" s="629"/>
      <c r="BK11" s="629"/>
    </row>
    <row r="12" spans="1:63" s="92" customFormat="1" ht="32.1" customHeight="1" thickBot="1" x14ac:dyDescent="0.3">
      <c r="A12" s="563"/>
      <c r="B12" s="566"/>
      <c r="C12" s="569"/>
      <c r="D12" s="85"/>
      <c r="E12" s="86" t="s">
        <v>34</v>
      </c>
      <c r="F12" s="87">
        <v>50</v>
      </c>
      <c r="G12" s="313">
        <v>50</v>
      </c>
      <c r="H12" s="313">
        <v>100</v>
      </c>
      <c r="I12" s="88"/>
      <c r="J12" s="88" t="s">
        <v>33</v>
      </c>
      <c r="K12" s="89"/>
      <c r="L12" s="87">
        <f>F12</f>
        <v>50</v>
      </c>
      <c r="M12" s="313">
        <v>50</v>
      </c>
      <c r="N12" s="88">
        <f>H12</f>
        <v>100</v>
      </c>
      <c r="O12" s="88"/>
      <c r="P12" s="88" t="s">
        <v>33</v>
      </c>
      <c r="Q12" s="90"/>
      <c r="R12" s="87">
        <v>50</v>
      </c>
      <c r="S12" s="313">
        <v>50</v>
      </c>
      <c r="T12" s="88">
        <v>100</v>
      </c>
      <c r="U12" s="88"/>
      <c r="V12" s="88" t="s">
        <v>33</v>
      </c>
      <c r="W12" s="89"/>
      <c r="X12" s="87">
        <v>50</v>
      </c>
      <c r="Y12" s="313">
        <v>50</v>
      </c>
      <c r="Z12" s="88">
        <f t="shared" ref="Z12:Z43" si="0">SUM(X12:Y12)</f>
        <v>100</v>
      </c>
      <c r="AA12" s="88"/>
      <c r="AB12" s="88" t="s">
        <v>33</v>
      </c>
      <c r="AC12" s="90"/>
      <c r="AD12" s="87">
        <f>X12</f>
        <v>50</v>
      </c>
      <c r="AE12" s="313">
        <v>50</v>
      </c>
      <c r="AF12" s="88">
        <f>Z12</f>
        <v>100</v>
      </c>
      <c r="AG12" s="88"/>
      <c r="AH12" s="88" t="s">
        <v>33</v>
      </c>
      <c r="AI12" s="89"/>
      <c r="AJ12" s="87">
        <f>AD12</f>
        <v>50</v>
      </c>
      <c r="AK12" s="313">
        <v>50</v>
      </c>
      <c r="AL12" s="88">
        <f>AF12</f>
        <v>100</v>
      </c>
      <c r="AM12" s="88"/>
      <c r="AN12" s="88" t="s">
        <v>33</v>
      </c>
      <c r="AO12" s="90"/>
      <c r="AP12" s="87">
        <f>AJ12</f>
        <v>50</v>
      </c>
      <c r="AQ12" s="313">
        <v>50</v>
      </c>
      <c r="AR12" s="88">
        <f>AL12</f>
        <v>100</v>
      </c>
      <c r="AS12" s="88"/>
      <c r="AT12" s="88" t="s">
        <v>33</v>
      </c>
      <c r="AU12" s="90"/>
      <c r="AV12" s="91">
        <v>100</v>
      </c>
      <c r="AW12" s="88" t="s">
        <v>33</v>
      </c>
      <c r="AX12" s="90"/>
      <c r="AY12" s="91">
        <v>100</v>
      </c>
      <c r="AZ12" s="88" t="s">
        <v>33</v>
      </c>
      <c r="BA12" s="90"/>
      <c r="BB12" s="88">
        <v>100</v>
      </c>
      <c r="BC12" s="88" t="s">
        <v>33</v>
      </c>
      <c r="BD12" s="89"/>
      <c r="BE12" s="475">
        <f>SUM(H12,N12,T12,Z12,AF12,AL12,AR12,AV12,AY12,BB12)</f>
        <v>1000</v>
      </c>
      <c r="BF12" s="471" t="s">
        <v>35</v>
      </c>
      <c r="BG12" s="275"/>
      <c r="BI12" s="266"/>
      <c r="BJ12" s="266"/>
      <c r="BK12" s="266"/>
    </row>
    <row r="13" spans="1:63" s="104" customFormat="1" ht="35.1" customHeight="1" x14ac:dyDescent="0.25">
      <c r="A13" s="93"/>
      <c r="B13" s="94">
        <f>Info_1!M5</f>
        <v>0</v>
      </c>
      <c r="C13" s="95">
        <f>Info_1!J5</f>
        <v>1</v>
      </c>
      <c r="D13" s="96">
        <f>Info_1!K5</f>
        <v>0</v>
      </c>
      <c r="E13" s="97">
        <f>Info_1!L5</f>
        <v>0</v>
      </c>
      <c r="F13" s="451">
        <v>0</v>
      </c>
      <c r="G13" s="452">
        <v>0</v>
      </c>
      <c r="H13" s="453">
        <f t="shared" ref="H13:H44" si="1">SUM(F13:G13)</f>
        <v>0</v>
      </c>
      <c r="I13" s="314"/>
      <c r="J13" s="98" t="str">
        <f>IF(H13&gt;=91,"अ-1",
IF(H13&gt;=81,"अ-2",
IF(H13&gt;=71,"ब-1",
IF(H13&gt;=61,"ब-2",
IF(H13&gt;=51,"क-1",
IF(H13&gt;=41,"क-2",
IF(H13&gt;=33,"ड",
IF(H13&gt;=21,"ई-1",
IF(H13&lt;=20, "ई-2"
)))))))))</f>
        <v>ई-2</v>
      </c>
      <c r="K13" s="99"/>
      <c r="L13" s="451">
        <v>0</v>
      </c>
      <c r="M13" s="452">
        <v>0</v>
      </c>
      <c r="N13" s="453">
        <f t="shared" ref="N13:N44" si="2">SUM(L13:M13)</f>
        <v>0</v>
      </c>
      <c r="O13" s="314"/>
      <c r="P13" s="98" t="str">
        <f>IF(N13&gt;=91,"अ-1",
IF(N13&gt;=81,"अ-2",
IF(N13&gt;=71,"ब-1",
IF(N13&gt;=61,"ब-2",
IF(N13&gt;=51,"क-1",
IF(N13&gt;=41,"क-2",
IF(N13&gt;=33,"ड",
IF(N13&gt;=21,"ई-1",
IF(N13&lt;=20, "ई-2"
)))))))))</f>
        <v>ई-2</v>
      </c>
      <c r="Q13" s="100"/>
      <c r="R13" s="451">
        <v>0</v>
      </c>
      <c r="S13" s="452">
        <v>0</v>
      </c>
      <c r="T13" s="453">
        <f t="shared" ref="T13:T44" si="3">SUM(R13:S13)</f>
        <v>0</v>
      </c>
      <c r="U13" s="314"/>
      <c r="V13" s="98" t="str">
        <f>IF(T13&gt;=91,"अ-1",
IF(T13&gt;=81,"अ-2",
IF(T13&gt;=71,"ब-1",
IF(T13&gt;=61,"ब-2",
IF(T13&gt;=51,"क-1",
IF(T13&gt;=41,"क-2",
IF(T13&gt;=33,"ड",
IF(T13&gt;=21,"ई-1",
IF(T13&lt;=20, "ई-2"
)))))))))</f>
        <v>ई-2</v>
      </c>
      <c r="W13" s="99"/>
      <c r="X13" s="451">
        <v>0</v>
      </c>
      <c r="Y13" s="452">
        <v>0</v>
      </c>
      <c r="Z13" s="453">
        <f t="shared" si="0"/>
        <v>0</v>
      </c>
      <c r="AA13" s="314"/>
      <c r="AB13" s="98" t="str">
        <f>IF(Z13&gt;=91,"अ-1",
IF(Z13&gt;=81,"अ-2",
IF(Z13&gt;=71,"ब-1",
IF(Z13&gt;=61,"ब-2",
IF(Z13&gt;=51,"क-1",
IF(Z13&gt;=41,"क-2",
IF(Z13&gt;=33,"ड",
IF(Z13&gt;=21,"ई-1",
IF(Z13&lt;=20, "ई-2"
)))))))))</f>
        <v>ई-2</v>
      </c>
      <c r="AC13" s="100"/>
      <c r="AD13" s="451">
        <v>0</v>
      </c>
      <c r="AE13" s="452">
        <v>0</v>
      </c>
      <c r="AF13" s="453">
        <f t="shared" ref="AF13:AF44" si="4">SUM(AD13:AE13)</f>
        <v>0</v>
      </c>
      <c r="AG13" s="314"/>
      <c r="AH13" s="98" t="str">
        <f>IF(AF13&gt;=91,"अ-1",
IF(AF13&gt;=81,"अ-2",
IF(AF13&gt;=71,"ब-1",
IF(AF13&gt;=61,"ब-2",
IF(AF13&gt;=51,"क-1",
IF(AF13&gt;=41,"क-2",
IF(AF13&gt;=33,"ड",
IF(AF13&gt;=21,"ई-1",
IF(AF13&lt;=20, "ई-2"
)))))))))</f>
        <v>ई-2</v>
      </c>
      <c r="AI13" s="99"/>
      <c r="AJ13" s="451">
        <v>0</v>
      </c>
      <c r="AK13" s="452">
        <v>0</v>
      </c>
      <c r="AL13" s="453">
        <f t="shared" ref="AL13:AL44" si="5">SUM(AJ13:AK13)</f>
        <v>0</v>
      </c>
      <c r="AM13" s="297"/>
      <c r="AN13" s="98" t="str">
        <f>IF(AL13&gt;=91,"अ-1",
IF(AL13&gt;=81,"अ-2",
IF(AL13&gt;=71,"ब-1",
IF(AL13&gt;=61,"ब-2",
IF(AL13&gt;=51,"क-1",
IF(AL13&gt;=41,"क-2",
IF(AL13&gt;=33,"ड",
IF(AL13&gt;=21,"ई-1",
IF(AL13&lt;=20, "ई-2"
)))))))))</f>
        <v>ई-2</v>
      </c>
      <c r="AO13" s="100"/>
      <c r="AP13" s="451">
        <v>0</v>
      </c>
      <c r="AQ13" s="452">
        <v>0</v>
      </c>
      <c r="AR13" s="453">
        <f t="shared" ref="AR13:AR44" si="6">SUM(AP13:AQ13)</f>
        <v>0</v>
      </c>
      <c r="AS13" s="472"/>
      <c r="AT13" s="98" t="str">
        <f>IF(AR13&gt;=91,"अ-1",
IF(AR13&gt;=81,"अ-2",
IF(AR13&gt;=71,"ब-1",
IF(AR13&gt;=61,"ब-2",
IF(AR13&gt;=51,"क-1",
IF(AR13&gt;=41,"क-2",
IF(AR13&gt;=33,"ड",
IF(AR13&gt;=21,"ई-1",
IF(AR13&lt;=20, "ई-2"
)))))))))</f>
        <v>ई-2</v>
      </c>
      <c r="AU13" s="465"/>
      <c r="AV13" s="101">
        <v>0</v>
      </c>
      <c r="AW13" s="98" t="str">
        <f>IF(AV13&gt;=91,"अ-1",
IF(AV13&gt;=81,"अ-2",
IF(AV13&gt;=71,"ब-1",
IF(AV13&gt;=61,"ब-2",
IF(AV13&gt;=51,"क-1",
IF(AV13&gt;=41,"क-2",
IF(AV13&gt;=33,"ड",
IF(AV13&gt;=21,"ई-1",
IF(AV13&lt;=20, "ई-2"
)))))))))</f>
        <v>ई-2</v>
      </c>
      <c r="AX13" s="99"/>
      <c r="AY13" s="102">
        <v>0</v>
      </c>
      <c r="AZ13" s="98" t="str">
        <f>IF(AY13&gt;=91,"अ-1",
IF(AY13&gt;=81,"अ-2",
IF(AY13&gt;=71,"ब-1",
IF(AY13&gt;=61,"ब-2",
IF(AY13&gt;=51,"क-1",
IF(AY13&gt;=41,"क-2",
IF(AY13&gt;=33,"ड",
IF(AY13&gt;=21,"ई-1",
IF(AY13&lt;=20, "ई-2"
)))))))))</f>
        <v>ई-2</v>
      </c>
      <c r="BA13" s="100"/>
      <c r="BB13" s="101">
        <v>0</v>
      </c>
      <c r="BC13" s="98" t="str">
        <f>IF(BB13&gt;=91,"अ-1",
IF(BB13&gt;=81,"अ-2",
IF(BB13&gt;=71,"ब-1",
IF(BB13&gt;=61,"ब-2",
IF(BB13&gt;=51,"क-1",
IF(BB13&gt;=41,"क-2",
IF(BB13&gt;=33,"ड",
IF(BB13&gt;=21,"ई-1",
IF(BB13&lt;=20, "ई-2"
)))))))))</f>
        <v>ई-2</v>
      </c>
      <c r="BD13" s="99"/>
      <c r="BE13" s="433">
        <f>SUM(H13,N13,T13,Z13,AF13,AL13,AR13,AV13,AY13,BB13)</f>
        <v>0</v>
      </c>
      <c r="BF13" s="428">
        <f>SUM(BE13*100)/BE12</f>
        <v>0</v>
      </c>
      <c r="BG13" s="276" t="str">
        <f t="shared" ref="BG13:BG15" si="7">IF(BF13&gt;=91,"अ-1",
IF(BF13&gt;=81,"अ-2",
IF(BF13&gt;=71,"ब-1",
IF(BF13&gt;=61,"ब-2",
IF(BF13&gt;=51,"क-1",
IF(BF13&gt;=41,"क-2",
IF(BF13&gt;=33,"ड",
IF(BF13&gt;=21,"ई-1",
IF(BF13&gt;=0, "ई-2"
)))))))))</f>
        <v>ई-2</v>
      </c>
      <c r="BI13" s="630"/>
      <c r="BJ13" s="630"/>
      <c r="BK13" s="630"/>
    </row>
    <row r="14" spans="1:63" s="104" customFormat="1" ht="35.1" customHeight="1" x14ac:dyDescent="0.25">
      <c r="A14" s="93"/>
      <c r="B14" s="105">
        <f>Info_1!M6</f>
        <v>0</v>
      </c>
      <c r="C14" s="106">
        <f>Info_1!J6</f>
        <v>0</v>
      </c>
      <c r="D14" s="107">
        <f>Info_1!K6</f>
        <v>0</v>
      </c>
      <c r="E14" s="108">
        <f>Info_1!L6</f>
        <v>0</v>
      </c>
      <c r="F14" s="454">
        <v>0</v>
      </c>
      <c r="G14" s="455">
        <v>0</v>
      </c>
      <c r="H14" s="456">
        <f t="shared" si="1"/>
        <v>0</v>
      </c>
      <c r="I14" s="315"/>
      <c r="J14" s="103" t="str">
        <f>IF(H14&gt;=91,"अ-1",
IF(H14&gt;=81,"अ-2",
IF(H14&gt;=71,"ब-1",
IF(H14&gt;=61,"ब-2",
IF(H14&gt;=51,"क-1",
IF(H14&gt;=41,"क-2",
IF(H14&gt;=33,"ड",
IF(H14&gt;=21,"ई-1",
IF(H14&lt;=20, "ई-2"
)))))))))</f>
        <v>ई-2</v>
      </c>
      <c r="K14" s="110"/>
      <c r="L14" s="454">
        <v>0</v>
      </c>
      <c r="M14" s="455">
        <v>0</v>
      </c>
      <c r="N14" s="456">
        <f t="shared" si="2"/>
        <v>0</v>
      </c>
      <c r="O14" s="315"/>
      <c r="P14" s="103" t="str">
        <f>IF(N14&gt;=91,"अ-1",
IF(N14&gt;=81,"अ-2",
IF(N14&gt;=71,"ब-1",
IF(N14&gt;=61,"ब-2",
IF(N14&gt;=51,"क-1",
IF(N14&gt;=41,"क-2",
IF(N14&gt;=33,"ड",
IF(N14&gt;=21,"ई-1",
IF(N14&lt;=20, "ई-2"
)))))))))</f>
        <v>ई-2</v>
      </c>
      <c r="Q14" s="111"/>
      <c r="R14" s="454">
        <v>0</v>
      </c>
      <c r="S14" s="455">
        <v>0</v>
      </c>
      <c r="T14" s="456">
        <f t="shared" si="3"/>
        <v>0</v>
      </c>
      <c r="U14" s="315"/>
      <c r="V14" s="103" t="str">
        <f>IF(T14&gt;=91,"अ-1",
IF(T14&gt;=81,"अ-2",
IF(T14&gt;=71,"ब-1",
IF(T14&gt;=61,"ब-2",
IF(T14&gt;=51,"क-1",
IF(T14&gt;=41,"क-2",
IF(T14&gt;=33,"ड",
IF(T14&gt;=21,"ई-1",
IF(T14&lt;=20, "ई-2"
)))))))))</f>
        <v>ई-2</v>
      </c>
      <c r="W14" s="110"/>
      <c r="X14" s="454">
        <v>0</v>
      </c>
      <c r="Y14" s="455">
        <v>0</v>
      </c>
      <c r="Z14" s="456">
        <f t="shared" si="0"/>
        <v>0</v>
      </c>
      <c r="AA14" s="315"/>
      <c r="AB14" s="103" t="str">
        <f>IF(Z14&gt;=91,"अ-1",
IF(Z14&gt;=81,"अ-2",
IF(Z14&gt;=71,"ब-1",
IF(Z14&gt;=61,"ब-2",
IF(Z14&gt;=51,"क-1",
IF(Z14&gt;=41,"क-2",
IF(Z14&gt;=33,"ड",
IF(Z14&gt;=21,"ई-1",
IF(Z14&lt;=20, "ई-2"
)))))))))</f>
        <v>ई-2</v>
      </c>
      <c r="AC14" s="111"/>
      <c r="AD14" s="454">
        <v>0</v>
      </c>
      <c r="AE14" s="455">
        <v>0</v>
      </c>
      <c r="AF14" s="456">
        <f t="shared" si="4"/>
        <v>0</v>
      </c>
      <c r="AG14" s="315"/>
      <c r="AH14" s="103" t="str">
        <f>IF(AF14&gt;=91,"अ-1",
IF(AF14&gt;=81,"अ-2",
IF(AF14&gt;=71,"ब-1",
IF(AF14&gt;=61,"ब-2",
IF(AF14&gt;=51,"क-1",
IF(AF14&gt;=41,"क-2",
IF(AF14&gt;=33,"ड",
IF(AF14&gt;=21,"ई-1",
IF(AF14&lt;=20, "ई-2"
)))))))))</f>
        <v>ई-2</v>
      </c>
      <c r="AI14" s="110"/>
      <c r="AJ14" s="454">
        <v>0</v>
      </c>
      <c r="AK14" s="455">
        <v>0</v>
      </c>
      <c r="AL14" s="456">
        <f t="shared" si="5"/>
        <v>0</v>
      </c>
      <c r="AM14" s="291"/>
      <c r="AN14" s="103" t="str">
        <f>IF(AL14&gt;=91,"अ-1",
IF(AL14&gt;=81,"अ-2",
IF(AL14&gt;=71,"ब-1",
IF(AL14&gt;=61,"ब-2",
IF(AL14&gt;=51,"क-1",
IF(AL14&gt;=41,"क-2",
IF(AL14&gt;=33,"ड",
IF(AL14&gt;=21,"ई-1",
IF(AL14&lt;=20, "ई-2"
)))))))))</f>
        <v>ई-2</v>
      </c>
      <c r="AO14" s="111"/>
      <c r="AP14" s="454">
        <v>0</v>
      </c>
      <c r="AQ14" s="455">
        <v>0</v>
      </c>
      <c r="AR14" s="456">
        <f t="shared" si="6"/>
        <v>0</v>
      </c>
      <c r="AS14" s="456"/>
      <c r="AT14" s="103" t="str">
        <f>IF(AR14&gt;=91,"अ-1",
IF(AR14&gt;=81,"अ-2",
IF(AR14&gt;=71,"ब-1",
IF(AR14&gt;=61,"ब-2",
IF(AR14&gt;=51,"क-1",
IF(AR14&gt;=41,"क-2",
IF(AR14&gt;=33,"ड",
IF(AR14&gt;=21,"ई-1",
IF(AR14&lt;=20, "ई-2"
)))))))))</f>
        <v>ई-2</v>
      </c>
      <c r="AU14" s="466"/>
      <c r="AV14" s="112">
        <v>0</v>
      </c>
      <c r="AW14" s="103" t="str">
        <f>IF(AV14&gt;=91,"अ-1",
IF(AV14&gt;=81,"अ-2",
IF(AV14&gt;=71,"ब-1",
IF(AV14&gt;=61,"ब-2",
IF(AV14&gt;=51,"क-1",
IF(AV14&gt;=41,"क-2",
IF(AV14&gt;=33,"ड",
IF(AV14&gt;=21,"ई-1",
IF(AV14&lt;=20, "ई-2"
)))))))))</f>
        <v>ई-2</v>
      </c>
      <c r="AX14" s="110"/>
      <c r="AY14" s="113">
        <v>0</v>
      </c>
      <c r="AZ14" s="103" t="str">
        <f>IF(AY14&gt;=91,"अ-1",
IF(AY14&gt;=81,"अ-2",
IF(AY14&gt;=71,"ब-1",
IF(AY14&gt;=61,"ब-2",
IF(AY14&gt;=51,"क-1",
IF(AY14&gt;=41,"क-2",
IF(AY14&gt;=33,"ड",
IF(AY14&gt;=21,"ई-1",
IF(AY14&lt;=20, "ई-2"
)))))))))</f>
        <v>ई-2</v>
      </c>
      <c r="BA14" s="111"/>
      <c r="BB14" s="112">
        <v>0</v>
      </c>
      <c r="BC14" s="103" t="str">
        <f>IF(BB14&gt;=91,"अ-1",
IF(BB14&gt;=81,"अ-2",
IF(BB14&gt;=71,"ब-1",
IF(BB14&gt;=61,"ब-2",
IF(BB14&gt;=51,"क-1",
IF(BB14&gt;=41,"क-2",
IF(BB14&gt;=33,"ड",
IF(BB14&gt;=21,"ई-1",
IF(BB14&lt;=20, "ई-2"
)))))))))</f>
        <v>ई-2</v>
      </c>
      <c r="BD14" s="110"/>
      <c r="BE14" s="434">
        <f>SUM(H14,N14,T14,Z14,AF14,AL14,AR14,AV14,AY14,BB14)</f>
        <v>0</v>
      </c>
      <c r="BF14" s="429">
        <f>SUM(BE14*100)/BE12</f>
        <v>0</v>
      </c>
      <c r="BG14" s="276" t="str">
        <f t="shared" si="7"/>
        <v>ई-2</v>
      </c>
      <c r="BI14" s="630"/>
      <c r="BJ14" s="630"/>
      <c r="BK14" s="630"/>
    </row>
    <row r="15" spans="1:63" s="104" customFormat="1" ht="35.1" customHeight="1" x14ac:dyDescent="0.25">
      <c r="A15" s="93"/>
      <c r="B15" s="105">
        <f>Info_1!M7</f>
        <v>0</v>
      </c>
      <c r="C15" s="106">
        <f>Info_1!J7</f>
        <v>0</v>
      </c>
      <c r="D15" s="107">
        <f>Info_1!K7</f>
        <v>0</v>
      </c>
      <c r="E15" s="108">
        <f>Info_1!L7</f>
        <v>0</v>
      </c>
      <c r="F15" s="454">
        <v>0</v>
      </c>
      <c r="G15" s="455">
        <v>0</v>
      </c>
      <c r="H15" s="456">
        <f t="shared" si="1"/>
        <v>0</v>
      </c>
      <c r="I15" s="315"/>
      <c r="J15" s="103" t="str">
        <f t="shared" ref="J15:J53" si="8">IF(H15&gt;=91,"अ-1",
IF(H15&gt;=81,"अ-2",
IF(H15&gt;=71,"ब-1",
IF(H15&gt;=61,"ब-2",
IF(H15&gt;=51,"क-1",
IF(H15&gt;=41,"क-2",
IF(H15&gt;=33,"ड",
IF(H15&gt;=21,"ई-1",
IF(H15&lt;=20, "ई-2"
)))))))))</f>
        <v>ई-2</v>
      </c>
      <c r="K15" s="114"/>
      <c r="L15" s="454">
        <v>0</v>
      </c>
      <c r="M15" s="455">
        <v>0</v>
      </c>
      <c r="N15" s="456">
        <f t="shared" si="2"/>
        <v>0</v>
      </c>
      <c r="O15" s="315"/>
      <c r="P15" s="103" t="str">
        <f t="shared" ref="P15:P53" si="9">IF(N15&gt;=91,"अ-1",
IF(N15&gt;=81,"अ-2",
IF(N15&gt;=71,"ब-1",
IF(N15&gt;=61,"ब-2",
IF(N15&gt;=51,"क-1",
IF(N15&gt;=41,"क-2",
IF(N15&gt;=33,"ड",
IF(N15&gt;=21,"ई-1",
IF(N15&lt;=20, "ई-2"
)))))))))</f>
        <v>ई-2</v>
      </c>
      <c r="Q15" s="115"/>
      <c r="R15" s="454">
        <v>0</v>
      </c>
      <c r="S15" s="455">
        <v>0</v>
      </c>
      <c r="T15" s="456">
        <f t="shared" si="3"/>
        <v>0</v>
      </c>
      <c r="U15" s="315"/>
      <c r="V15" s="103" t="str">
        <f t="shared" ref="V15:V53" si="10">IF(T15&gt;=91,"अ-1",
IF(T15&gt;=81,"अ-2",
IF(T15&gt;=71,"ब-1",
IF(T15&gt;=61,"ब-2",
IF(T15&gt;=51,"क-1",
IF(T15&gt;=41,"क-2",
IF(T15&gt;=33,"ड",
IF(T15&gt;=21,"ई-1",
IF(T15&lt;=20, "ई-2"
)))))))))</f>
        <v>ई-2</v>
      </c>
      <c r="W15" s="114"/>
      <c r="X15" s="454">
        <v>0</v>
      </c>
      <c r="Y15" s="455">
        <v>0</v>
      </c>
      <c r="Z15" s="456">
        <f t="shared" si="0"/>
        <v>0</v>
      </c>
      <c r="AA15" s="315"/>
      <c r="AB15" s="103" t="str">
        <f t="shared" ref="AB15:AB53" si="11">IF(Z15&gt;=91,"अ-1",
IF(Z15&gt;=81,"अ-2",
IF(Z15&gt;=71,"ब-1",
IF(Z15&gt;=61,"ब-2",
IF(Z15&gt;=51,"क-1",
IF(Z15&gt;=41,"क-2",
IF(Z15&gt;=33,"ड",
IF(Z15&gt;=21,"ई-1",
IF(Z15&lt;=20, "ई-2"
)))))))))</f>
        <v>ई-2</v>
      </c>
      <c r="AC15" s="115"/>
      <c r="AD15" s="454">
        <v>0</v>
      </c>
      <c r="AE15" s="455">
        <v>0</v>
      </c>
      <c r="AF15" s="456">
        <f t="shared" si="4"/>
        <v>0</v>
      </c>
      <c r="AG15" s="315"/>
      <c r="AH15" s="103" t="str">
        <f t="shared" ref="AH15:AH53" si="12">IF(AF15&gt;=91,"अ-1",
IF(AF15&gt;=81,"अ-2",
IF(AF15&gt;=71,"ब-1",
IF(AF15&gt;=61,"ब-2",
IF(AF15&gt;=51,"क-1",
IF(AF15&gt;=41,"क-2",
IF(AF15&gt;=33,"ड",
IF(AF15&gt;=21,"ई-1",
IF(AF15&lt;=20, "ई-2"
)))))))))</f>
        <v>ई-2</v>
      </c>
      <c r="AI15" s="114"/>
      <c r="AJ15" s="454">
        <v>0</v>
      </c>
      <c r="AK15" s="455">
        <v>0</v>
      </c>
      <c r="AL15" s="456">
        <f t="shared" si="5"/>
        <v>0</v>
      </c>
      <c r="AM15" s="291"/>
      <c r="AN15" s="103" t="str">
        <f t="shared" ref="AN15:AN53" si="13">IF(AL15&gt;=91,"अ-1",
IF(AL15&gt;=81,"अ-2",
IF(AL15&gt;=71,"ब-1",
IF(AL15&gt;=61,"ब-2",
IF(AL15&gt;=51,"क-1",
IF(AL15&gt;=41,"क-2",
IF(AL15&gt;=33,"ड",
IF(AL15&gt;=21,"ई-1",
IF(AL15&lt;=20, "ई-2"
)))))))))</f>
        <v>ई-2</v>
      </c>
      <c r="AO15" s="115"/>
      <c r="AP15" s="454">
        <v>0</v>
      </c>
      <c r="AQ15" s="455">
        <v>0</v>
      </c>
      <c r="AR15" s="456">
        <f t="shared" si="6"/>
        <v>0</v>
      </c>
      <c r="AS15" s="456"/>
      <c r="AT15" s="103" t="str">
        <f t="shared" ref="AT15:AT72" si="14">IF(AR15&gt;=91,"अ-1",
IF(AR15&gt;=81,"अ-2",
IF(AR15&gt;=71,"ब-1",
IF(AR15&gt;=61,"ब-2",
IF(AR15&gt;=51,"क-1",
IF(AR15&gt;=41,"क-2",
IF(AR15&gt;=33,"ड",
IF(AR15&gt;=21,"ई-1",
IF(AR15&lt;=20, "ई-2"
)))))))))</f>
        <v>ई-2</v>
      </c>
      <c r="AU15" s="466"/>
      <c r="AV15" s="116">
        <v>0</v>
      </c>
      <c r="AW15" s="103" t="str">
        <f t="shared" ref="AW15:AW53" si="15">IF(AV15&gt;=91,"अ-1",
IF(AV15&gt;=81,"अ-2",
IF(AV15&gt;=71,"ब-1",
IF(AV15&gt;=61,"ब-2",
IF(AV15&gt;=51,"क-1",
IF(AV15&gt;=41,"क-2",
IF(AV15&gt;=33,"ड",
IF(AV15&gt;=21,"ई-1",
IF(AV15&lt;=20, "ई-2"
)))))))))</f>
        <v>ई-2</v>
      </c>
      <c r="AX15" s="114"/>
      <c r="AY15" s="117">
        <v>0</v>
      </c>
      <c r="AZ15" s="103" t="str">
        <f t="shared" ref="AZ15:AZ53" si="16">IF(AY15&gt;=91,"अ-1",
IF(AY15&gt;=81,"अ-2",
IF(AY15&gt;=71,"ब-1",
IF(AY15&gt;=61,"ब-2",
IF(AY15&gt;=51,"क-1",
IF(AY15&gt;=41,"क-2",
IF(AY15&gt;=33,"ड",
IF(AY15&gt;=21,"ई-1",
IF(AY15&lt;=20, "ई-2"
)))))))))</f>
        <v>ई-2</v>
      </c>
      <c r="BA15" s="115"/>
      <c r="BB15" s="116">
        <v>0</v>
      </c>
      <c r="BC15" s="103" t="str">
        <f t="shared" ref="BC15:BC53" si="17">IF(BB15&gt;=91,"अ-1",
IF(BB15&gt;=81,"अ-2",
IF(BB15&gt;=71,"ब-1",
IF(BB15&gt;=61,"ब-2",
IF(BB15&gt;=51,"क-1",
IF(BB15&gt;=41,"क-2",
IF(BB15&gt;=33,"ड",
IF(BB15&gt;=21,"ई-1",
IF(BB15&lt;=20, "ई-2"
)))))))))</f>
        <v>ई-2</v>
      </c>
      <c r="BD15" s="114"/>
      <c r="BE15" s="434">
        <f t="shared" ref="BE15:BE71" si="18">SUM(H15,N15,T15,Z15,AF15,AL15,AR15,AV15,AY15,BB15)</f>
        <v>0</v>
      </c>
      <c r="BF15" s="429">
        <f>SUM(BE15*100)/BE12</f>
        <v>0</v>
      </c>
      <c r="BG15" s="276" t="str">
        <f t="shared" si="7"/>
        <v>ई-2</v>
      </c>
      <c r="BI15" s="630"/>
      <c r="BJ15" s="630"/>
      <c r="BK15" s="630"/>
    </row>
    <row r="16" spans="1:63" s="104" customFormat="1" ht="35.1" customHeight="1" x14ac:dyDescent="0.25">
      <c r="A16" s="93"/>
      <c r="B16" s="105">
        <f>Info_1!M8</f>
        <v>0</v>
      </c>
      <c r="C16" s="106">
        <f>Info_1!J8</f>
        <v>0</v>
      </c>
      <c r="D16" s="107">
        <f>Info_1!K8</f>
        <v>0</v>
      </c>
      <c r="E16" s="108">
        <f>Info_1!L8</f>
        <v>0</v>
      </c>
      <c r="F16" s="454">
        <v>0</v>
      </c>
      <c r="G16" s="455">
        <v>0</v>
      </c>
      <c r="H16" s="456">
        <f t="shared" si="1"/>
        <v>0</v>
      </c>
      <c r="I16" s="315"/>
      <c r="J16" s="103" t="str">
        <f t="shared" si="8"/>
        <v>ई-2</v>
      </c>
      <c r="K16" s="115"/>
      <c r="L16" s="454">
        <v>0</v>
      </c>
      <c r="M16" s="455">
        <v>0</v>
      </c>
      <c r="N16" s="456">
        <f t="shared" si="2"/>
        <v>0</v>
      </c>
      <c r="O16" s="315"/>
      <c r="P16" s="103" t="str">
        <f t="shared" si="9"/>
        <v>ई-2</v>
      </c>
      <c r="Q16" s="115"/>
      <c r="R16" s="454">
        <v>0</v>
      </c>
      <c r="S16" s="455">
        <v>0</v>
      </c>
      <c r="T16" s="456">
        <f t="shared" si="3"/>
        <v>0</v>
      </c>
      <c r="U16" s="315"/>
      <c r="V16" s="103" t="str">
        <f t="shared" si="10"/>
        <v>ई-2</v>
      </c>
      <c r="W16" s="115"/>
      <c r="X16" s="454">
        <v>0</v>
      </c>
      <c r="Y16" s="455">
        <v>0</v>
      </c>
      <c r="Z16" s="456">
        <f t="shared" si="0"/>
        <v>0</v>
      </c>
      <c r="AA16" s="315"/>
      <c r="AB16" s="103" t="str">
        <f t="shared" si="11"/>
        <v>ई-2</v>
      </c>
      <c r="AC16" s="115"/>
      <c r="AD16" s="454">
        <v>0</v>
      </c>
      <c r="AE16" s="455">
        <v>0</v>
      </c>
      <c r="AF16" s="456">
        <f t="shared" si="4"/>
        <v>0</v>
      </c>
      <c r="AG16" s="315"/>
      <c r="AH16" s="103" t="str">
        <f t="shared" si="12"/>
        <v>ई-2</v>
      </c>
      <c r="AI16" s="115"/>
      <c r="AJ16" s="454">
        <v>0</v>
      </c>
      <c r="AK16" s="455">
        <v>0</v>
      </c>
      <c r="AL16" s="456">
        <f t="shared" si="5"/>
        <v>0</v>
      </c>
      <c r="AM16" s="291"/>
      <c r="AN16" s="103" t="str">
        <f t="shared" si="13"/>
        <v>ई-2</v>
      </c>
      <c r="AO16" s="115"/>
      <c r="AP16" s="454">
        <v>0</v>
      </c>
      <c r="AQ16" s="455">
        <v>0</v>
      </c>
      <c r="AR16" s="456">
        <f t="shared" si="6"/>
        <v>0</v>
      </c>
      <c r="AS16" s="456"/>
      <c r="AT16" s="103" t="str">
        <f t="shared" si="14"/>
        <v>ई-2</v>
      </c>
      <c r="AU16" s="466"/>
      <c r="AV16" s="116">
        <v>0</v>
      </c>
      <c r="AW16" s="103" t="str">
        <f t="shared" si="15"/>
        <v>ई-2</v>
      </c>
      <c r="AX16" s="115"/>
      <c r="AY16" s="117">
        <v>0</v>
      </c>
      <c r="AZ16" s="103" t="str">
        <f t="shared" si="16"/>
        <v>ई-2</v>
      </c>
      <c r="BA16" s="115"/>
      <c r="BB16" s="116">
        <v>0</v>
      </c>
      <c r="BC16" s="103" t="str">
        <f t="shared" si="17"/>
        <v>ई-2</v>
      </c>
      <c r="BD16" s="114"/>
      <c r="BE16" s="434">
        <f t="shared" si="18"/>
        <v>0</v>
      </c>
      <c r="BF16" s="429">
        <f>SUM(BE16*100)/BE12</f>
        <v>0</v>
      </c>
      <c r="BG16" s="276" t="str">
        <f>IF(BF16&gt;=91,"अ-1",
IF(BF16&gt;=81,"अ-2",
IF(BF16&gt;=71,"ब-1",
IF(BF16&gt;=61,"ब-2",
IF(BF16&gt;=51,"क-1",
IF(BF16&gt;=41,"क-2",
IF(BF16&gt;=33,"ड",
IF(BF16&gt;=21,"ई-1",
IF(BF16&gt;=0, "ई-2"
)))))))))</f>
        <v>ई-2</v>
      </c>
      <c r="BI16" s="630"/>
      <c r="BJ16" s="630"/>
      <c r="BK16" s="630"/>
    </row>
    <row r="17" spans="1:63" s="104" customFormat="1" ht="35.1" customHeight="1" x14ac:dyDescent="0.25">
      <c r="A17" s="93"/>
      <c r="B17" s="105">
        <f>Info_1!M9</f>
        <v>0</v>
      </c>
      <c r="C17" s="106">
        <f>Info_1!J9</f>
        <v>0</v>
      </c>
      <c r="D17" s="107">
        <f>Info_1!K9</f>
        <v>0</v>
      </c>
      <c r="E17" s="108">
        <f>Info_1!L9</f>
        <v>0</v>
      </c>
      <c r="F17" s="454">
        <v>0</v>
      </c>
      <c r="G17" s="455">
        <v>0</v>
      </c>
      <c r="H17" s="456">
        <f t="shared" si="1"/>
        <v>0</v>
      </c>
      <c r="I17" s="315"/>
      <c r="J17" s="103" t="str">
        <f t="shared" si="8"/>
        <v>ई-2</v>
      </c>
      <c r="K17" s="110"/>
      <c r="L17" s="454">
        <v>0</v>
      </c>
      <c r="M17" s="455">
        <v>0</v>
      </c>
      <c r="N17" s="456">
        <f t="shared" si="2"/>
        <v>0</v>
      </c>
      <c r="O17" s="315"/>
      <c r="P17" s="103" t="str">
        <f t="shared" si="9"/>
        <v>ई-2</v>
      </c>
      <c r="Q17" s="111"/>
      <c r="R17" s="454">
        <v>0</v>
      </c>
      <c r="S17" s="455">
        <v>0</v>
      </c>
      <c r="T17" s="456">
        <f t="shared" si="3"/>
        <v>0</v>
      </c>
      <c r="U17" s="315"/>
      <c r="V17" s="103" t="str">
        <f t="shared" si="10"/>
        <v>ई-2</v>
      </c>
      <c r="W17" s="110"/>
      <c r="X17" s="454">
        <v>0</v>
      </c>
      <c r="Y17" s="455">
        <v>0</v>
      </c>
      <c r="Z17" s="456">
        <f t="shared" si="0"/>
        <v>0</v>
      </c>
      <c r="AA17" s="315"/>
      <c r="AB17" s="103" t="str">
        <f t="shared" si="11"/>
        <v>ई-2</v>
      </c>
      <c r="AC17" s="111"/>
      <c r="AD17" s="454">
        <v>0</v>
      </c>
      <c r="AE17" s="455">
        <v>0</v>
      </c>
      <c r="AF17" s="456">
        <f t="shared" si="4"/>
        <v>0</v>
      </c>
      <c r="AG17" s="315"/>
      <c r="AH17" s="103" t="str">
        <f t="shared" si="12"/>
        <v>ई-2</v>
      </c>
      <c r="AI17" s="110"/>
      <c r="AJ17" s="454">
        <v>0</v>
      </c>
      <c r="AK17" s="455">
        <v>0</v>
      </c>
      <c r="AL17" s="456">
        <f t="shared" si="5"/>
        <v>0</v>
      </c>
      <c r="AM17" s="291"/>
      <c r="AN17" s="103" t="str">
        <f t="shared" si="13"/>
        <v>ई-2</v>
      </c>
      <c r="AO17" s="111"/>
      <c r="AP17" s="454">
        <v>0</v>
      </c>
      <c r="AQ17" s="455">
        <v>0</v>
      </c>
      <c r="AR17" s="456">
        <f t="shared" si="6"/>
        <v>0</v>
      </c>
      <c r="AS17" s="456"/>
      <c r="AT17" s="103" t="str">
        <f t="shared" si="14"/>
        <v>ई-2</v>
      </c>
      <c r="AU17" s="466"/>
      <c r="AV17" s="112">
        <v>0</v>
      </c>
      <c r="AW17" s="103" t="str">
        <f t="shared" si="15"/>
        <v>ई-2</v>
      </c>
      <c r="AX17" s="110"/>
      <c r="AY17" s="113">
        <v>0</v>
      </c>
      <c r="AZ17" s="103" t="str">
        <f t="shared" si="16"/>
        <v>ई-2</v>
      </c>
      <c r="BA17" s="111"/>
      <c r="BB17" s="112">
        <v>0</v>
      </c>
      <c r="BC17" s="103" t="str">
        <f t="shared" si="17"/>
        <v>ई-2</v>
      </c>
      <c r="BD17" s="110"/>
      <c r="BE17" s="434">
        <f t="shared" si="18"/>
        <v>0</v>
      </c>
      <c r="BF17" s="429">
        <f>SUM(BE17*100)/BE12</f>
        <v>0</v>
      </c>
      <c r="BG17" s="276" t="str">
        <f t="shared" ref="BG17:BG53" si="19">IF(BF17&gt;=91,"अ-1",
IF(BF17&gt;=81,"अ-2",
IF(BF17&gt;=71,"ब-1",
IF(BF17&gt;=61,"ब-2",
IF(BF17&gt;=51,"क-1",
IF(BF17&gt;=41,"क-2",
IF(BF17&gt;=33,"ड",
IF(BF17&gt;=21,"ई-1",
IF(BF17&gt;=0, "ई-2"
)))))))))</f>
        <v>ई-2</v>
      </c>
      <c r="BI17" s="630"/>
      <c r="BJ17" s="630"/>
      <c r="BK17" s="630"/>
    </row>
    <row r="18" spans="1:63" s="104" customFormat="1" ht="35.1" customHeight="1" x14ac:dyDescent="0.25">
      <c r="A18" s="93"/>
      <c r="B18" s="105">
        <f>Info_1!M10</f>
        <v>0</v>
      </c>
      <c r="C18" s="106">
        <f>Info_1!J10</f>
        <v>0</v>
      </c>
      <c r="D18" s="107">
        <f>Info_1!K10</f>
        <v>0</v>
      </c>
      <c r="E18" s="108">
        <f>Info_1!L10</f>
        <v>0</v>
      </c>
      <c r="F18" s="454">
        <v>0</v>
      </c>
      <c r="G18" s="455">
        <v>0</v>
      </c>
      <c r="H18" s="456">
        <f t="shared" si="1"/>
        <v>0</v>
      </c>
      <c r="I18" s="315"/>
      <c r="J18" s="103" t="str">
        <f t="shared" si="8"/>
        <v>ई-2</v>
      </c>
      <c r="K18" s="110"/>
      <c r="L18" s="454">
        <v>0</v>
      </c>
      <c r="M18" s="455">
        <v>0</v>
      </c>
      <c r="N18" s="456">
        <f t="shared" si="2"/>
        <v>0</v>
      </c>
      <c r="O18" s="315"/>
      <c r="P18" s="103" t="str">
        <f t="shared" si="9"/>
        <v>ई-2</v>
      </c>
      <c r="Q18" s="111"/>
      <c r="R18" s="454">
        <v>0</v>
      </c>
      <c r="S18" s="455">
        <v>0</v>
      </c>
      <c r="T18" s="456">
        <f t="shared" si="3"/>
        <v>0</v>
      </c>
      <c r="U18" s="315"/>
      <c r="V18" s="103" t="str">
        <f t="shared" si="10"/>
        <v>ई-2</v>
      </c>
      <c r="W18" s="110"/>
      <c r="X18" s="454">
        <v>0</v>
      </c>
      <c r="Y18" s="455">
        <v>0</v>
      </c>
      <c r="Z18" s="456">
        <f t="shared" si="0"/>
        <v>0</v>
      </c>
      <c r="AA18" s="315"/>
      <c r="AB18" s="103" t="str">
        <f t="shared" si="11"/>
        <v>ई-2</v>
      </c>
      <c r="AC18" s="111"/>
      <c r="AD18" s="454">
        <v>0</v>
      </c>
      <c r="AE18" s="455">
        <v>0</v>
      </c>
      <c r="AF18" s="456">
        <f t="shared" si="4"/>
        <v>0</v>
      </c>
      <c r="AG18" s="315"/>
      <c r="AH18" s="103" t="str">
        <f t="shared" si="12"/>
        <v>ई-2</v>
      </c>
      <c r="AI18" s="110"/>
      <c r="AJ18" s="454">
        <v>0</v>
      </c>
      <c r="AK18" s="455">
        <v>0</v>
      </c>
      <c r="AL18" s="456">
        <f t="shared" si="5"/>
        <v>0</v>
      </c>
      <c r="AM18" s="291"/>
      <c r="AN18" s="103" t="str">
        <f t="shared" si="13"/>
        <v>ई-2</v>
      </c>
      <c r="AO18" s="111"/>
      <c r="AP18" s="454">
        <v>0</v>
      </c>
      <c r="AQ18" s="455">
        <v>0</v>
      </c>
      <c r="AR18" s="456">
        <f t="shared" si="6"/>
        <v>0</v>
      </c>
      <c r="AS18" s="456"/>
      <c r="AT18" s="103" t="str">
        <f t="shared" si="14"/>
        <v>ई-2</v>
      </c>
      <c r="AU18" s="466"/>
      <c r="AV18" s="112">
        <v>0</v>
      </c>
      <c r="AW18" s="103" t="str">
        <f t="shared" si="15"/>
        <v>ई-2</v>
      </c>
      <c r="AX18" s="110"/>
      <c r="AY18" s="113">
        <v>0</v>
      </c>
      <c r="AZ18" s="103" t="str">
        <f t="shared" si="16"/>
        <v>ई-2</v>
      </c>
      <c r="BA18" s="111"/>
      <c r="BB18" s="112">
        <v>0</v>
      </c>
      <c r="BC18" s="103" t="str">
        <f t="shared" si="17"/>
        <v>ई-2</v>
      </c>
      <c r="BD18" s="110"/>
      <c r="BE18" s="434">
        <f t="shared" si="18"/>
        <v>0</v>
      </c>
      <c r="BF18" s="429">
        <f>SUM(BE18*100)/BE12</f>
        <v>0</v>
      </c>
      <c r="BG18" s="276" t="str">
        <f t="shared" si="19"/>
        <v>ई-2</v>
      </c>
      <c r="BI18" s="630"/>
      <c r="BJ18" s="630"/>
      <c r="BK18" s="630"/>
    </row>
    <row r="19" spans="1:63" s="104" customFormat="1" ht="35.1" customHeight="1" x14ac:dyDescent="0.25">
      <c r="A19" s="93"/>
      <c r="B19" s="105">
        <f>Info_1!M11</f>
        <v>0</v>
      </c>
      <c r="C19" s="106">
        <f>Info_1!J11</f>
        <v>0</v>
      </c>
      <c r="D19" s="107">
        <f>Info_1!K11</f>
        <v>0</v>
      </c>
      <c r="E19" s="108">
        <f>Info_1!L11</f>
        <v>0</v>
      </c>
      <c r="F19" s="454">
        <v>0</v>
      </c>
      <c r="G19" s="455">
        <v>0</v>
      </c>
      <c r="H19" s="456">
        <f t="shared" si="1"/>
        <v>0</v>
      </c>
      <c r="I19" s="315"/>
      <c r="J19" s="103" t="str">
        <f t="shared" si="8"/>
        <v>ई-2</v>
      </c>
      <c r="K19" s="114"/>
      <c r="L19" s="454">
        <v>0</v>
      </c>
      <c r="M19" s="455">
        <v>0</v>
      </c>
      <c r="N19" s="456">
        <f t="shared" si="2"/>
        <v>0</v>
      </c>
      <c r="O19" s="315"/>
      <c r="P19" s="103" t="str">
        <f t="shared" si="9"/>
        <v>ई-2</v>
      </c>
      <c r="Q19" s="115"/>
      <c r="R19" s="454">
        <v>0</v>
      </c>
      <c r="S19" s="455">
        <v>0</v>
      </c>
      <c r="T19" s="456">
        <f t="shared" si="3"/>
        <v>0</v>
      </c>
      <c r="U19" s="315"/>
      <c r="V19" s="103" t="str">
        <f t="shared" si="10"/>
        <v>ई-2</v>
      </c>
      <c r="W19" s="114"/>
      <c r="X19" s="454">
        <v>0</v>
      </c>
      <c r="Y19" s="455">
        <v>0</v>
      </c>
      <c r="Z19" s="456">
        <f t="shared" si="0"/>
        <v>0</v>
      </c>
      <c r="AA19" s="315"/>
      <c r="AB19" s="103" t="str">
        <f t="shared" si="11"/>
        <v>ई-2</v>
      </c>
      <c r="AC19" s="115"/>
      <c r="AD19" s="454">
        <v>0</v>
      </c>
      <c r="AE19" s="455">
        <v>0</v>
      </c>
      <c r="AF19" s="456">
        <f t="shared" si="4"/>
        <v>0</v>
      </c>
      <c r="AG19" s="315"/>
      <c r="AH19" s="103" t="str">
        <f t="shared" si="12"/>
        <v>ई-2</v>
      </c>
      <c r="AI19" s="114"/>
      <c r="AJ19" s="454">
        <v>0</v>
      </c>
      <c r="AK19" s="455">
        <v>0</v>
      </c>
      <c r="AL19" s="456">
        <f t="shared" si="5"/>
        <v>0</v>
      </c>
      <c r="AM19" s="291"/>
      <c r="AN19" s="103" t="str">
        <f t="shared" si="13"/>
        <v>ई-2</v>
      </c>
      <c r="AO19" s="115"/>
      <c r="AP19" s="454">
        <v>0</v>
      </c>
      <c r="AQ19" s="455">
        <v>0</v>
      </c>
      <c r="AR19" s="456">
        <f t="shared" si="6"/>
        <v>0</v>
      </c>
      <c r="AS19" s="456"/>
      <c r="AT19" s="103" t="str">
        <f t="shared" si="14"/>
        <v>ई-2</v>
      </c>
      <c r="AU19" s="466"/>
      <c r="AV19" s="116">
        <v>0</v>
      </c>
      <c r="AW19" s="103" t="str">
        <f t="shared" si="15"/>
        <v>ई-2</v>
      </c>
      <c r="AX19" s="114"/>
      <c r="AY19" s="117">
        <v>0</v>
      </c>
      <c r="AZ19" s="103" t="str">
        <f t="shared" si="16"/>
        <v>ई-2</v>
      </c>
      <c r="BA19" s="115"/>
      <c r="BB19" s="116">
        <v>0</v>
      </c>
      <c r="BC19" s="103" t="str">
        <f t="shared" si="17"/>
        <v>ई-2</v>
      </c>
      <c r="BD19" s="114"/>
      <c r="BE19" s="434">
        <f t="shared" si="18"/>
        <v>0</v>
      </c>
      <c r="BF19" s="429">
        <f>SUM(BE19*100)/BE12</f>
        <v>0</v>
      </c>
      <c r="BG19" s="276" t="str">
        <f t="shared" si="19"/>
        <v>ई-2</v>
      </c>
      <c r="BI19" s="630"/>
      <c r="BJ19" s="630"/>
      <c r="BK19" s="630"/>
    </row>
    <row r="20" spans="1:63" s="104" customFormat="1" ht="35.1" customHeight="1" x14ac:dyDescent="0.25">
      <c r="A20" s="93"/>
      <c r="B20" s="105">
        <f>Info_1!M12</f>
        <v>0</v>
      </c>
      <c r="C20" s="106">
        <f>Info_1!J12</f>
        <v>0</v>
      </c>
      <c r="D20" s="107">
        <f>Info_1!K12</f>
        <v>0</v>
      </c>
      <c r="E20" s="108">
        <f>Info_1!L12</f>
        <v>0</v>
      </c>
      <c r="F20" s="454">
        <v>0</v>
      </c>
      <c r="G20" s="455">
        <v>0</v>
      </c>
      <c r="H20" s="456">
        <f t="shared" si="1"/>
        <v>0</v>
      </c>
      <c r="I20" s="315"/>
      <c r="J20" s="103" t="str">
        <f t="shared" si="8"/>
        <v>ई-2</v>
      </c>
      <c r="K20" s="115"/>
      <c r="L20" s="454">
        <v>0</v>
      </c>
      <c r="M20" s="455">
        <v>0</v>
      </c>
      <c r="N20" s="456">
        <f t="shared" si="2"/>
        <v>0</v>
      </c>
      <c r="O20" s="315"/>
      <c r="P20" s="103" t="str">
        <f t="shared" si="9"/>
        <v>ई-2</v>
      </c>
      <c r="Q20" s="115"/>
      <c r="R20" s="454">
        <v>0</v>
      </c>
      <c r="S20" s="455">
        <v>0</v>
      </c>
      <c r="T20" s="456">
        <f t="shared" si="3"/>
        <v>0</v>
      </c>
      <c r="U20" s="315"/>
      <c r="V20" s="103" t="str">
        <f t="shared" si="10"/>
        <v>ई-2</v>
      </c>
      <c r="W20" s="114"/>
      <c r="X20" s="454">
        <v>0</v>
      </c>
      <c r="Y20" s="455">
        <v>0</v>
      </c>
      <c r="Z20" s="456">
        <f t="shared" si="0"/>
        <v>0</v>
      </c>
      <c r="AA20" s="315"/>
      <c r="AB20" s="103" t="str">
        <f t="shared" si="11"/>
        <v>ई-2</v>
      </c>
      <c r="AC20" s="115"/>
      <c r="AD20" s="454">
        <v>0</v>
      </c>
      <c r="AE20" s="455">
        <v>0</v>
      </c>
      <c r="AF20" s="456">
        <f t="shared" si="4"/>
        <v>0</v>
      </c>
      <c r="AG20" s="315"/>
      <c r="AH20" s="103" t="str">
        <f t="shared" si="12"/>
        <v>ई-2</v>
      </c>
      <c r="AI20" s="114"/>
      <c r="AJ20" s="454">
        <v>0</v>
      </c>
      <c r="AK20" s="455">
        <v>0</v>
      </c>
      <c r="AL20" s="456">
        <f t="shared" si="5"/>
        <v>0</v>
      </c>
      <c r="AM20" s="291"/>
      <c r="AN20" s="103" t="str">
        <f t="shared" si="13"/>
        <v>ई-2</v>
      </c>
      <c r="AO20" s="115"/>
      <c r="AP20" s="454">
        <v>0</v>
      </c>
      <c r="AQ20" s="455">
        <v>0</v>
      </c>
      <c r="AR20" s="456">
        <f t="shared" si="6"/>
        <v>0</v>
      </c>
      <c r="AS20" s="456"/>
      <c r="AT20" s="103" t="str">
        <f t="shared" si="14"/>
        <v>ई-2</v>
      </c>
      <c r="AU20" s="466"/>
      <c r="AV20" s="116">
        <v>0</v>
      </c>
      <c r="AW20" s="103" t="str">
        <f t="shared" si="15"/>
        <v>ई-2</v>
      </c>
      <c r="AX20" s="114"/>
      <c r="AY20" s="117">
        <v>0</v>
      </c>
      <c r="AZ20" s="103" t="str">
        <f t="shared" si="16"/>
        <v>ई-2</v>
      </c>
      <c r="BA20" s="115"/>
      <c r="BB20" s="116">
        <v>0</v>
      </c>
      <c r="BC20" s="103" t="str">
        <f t="shared" si="17"/>
        <v>ई-2</v>
      </c>
      <c r="BD20" s="114"/>
      <c r="BE20" s="434">
        <f t="shared" si="18"/>
        <v>0</v>
      </c>
      <c r="BF20" s="429">
        <f>SUM(BE20*100)/BE12</f>
        <v>0</v>
      </c>
      <c r="BG20" s="276" t="str">
        <f t="shared" si="19"/>
        <v>ई-2</v>
      </c>
      <c r="BI20" s="630"/>
      <c r="BJ20" s="630"/>
      <c r="BK20" s="630"/>
    </row>
    <row r="21" spans="1:63" s="104" customFormat="1" ht="35.1" customHeight="1" x14ac:dyDescent="0.25">
      <c r="A21" s="93"/>
      <c r="B21" s="105">
        <f>Info_1!M13</f>
        <v>0</v>
      </c>
      <c r="C21" s="106">
        <f>Info_1!J13</f>
        <v>0</v>
      </c>
      <c r="D21" s="107">
        <f>Info_1!K13</f>
        <v>0</v>
      </c>
      <c r="E21" s="108">
        <f>Info_1!L13</f>
        <v>0</v>
      </c>
      <c r="F21" s="454">
        <v>0</v>
      </c>
      <c r="G21" s="455">
        <v>0</v>
      </c>
      <c r="H21" s="456">
        <f t="shared" si="1"/>
        <v>0</v>
      </c>
      <c r="I21" s="315"/>
      <c r="J21" s="103" t="str">
        <f t="shared" si="8"/>
        <v>ई-2</v>
      </c>
      <c r="K21" s="110"/>
      <c r="L21" s="454">
        <v>0</v>
      </c>
      <c r="M21" s="455">
        <v>0</v>
      </c>
      <c r="N21" s="456">
        <f t="shared" si="2"/>
        <v>0</v>
      </c>
      <c r="O21" s="315"/>
      <c r="P21" s="103" t="str">
        <f t="shared" si="9"/>
        <v>ई-2</v>
      </c>
      <c r="Q21" s="111"/>
      <c r="R21" s="454">
        <v>0</v>
      </c>
      <c r="S21" s="455">
        <v>0</v>
      </c>
      <c r="T21" s="456">
        <f t="shared" si="3"/>
        <v>0</v>
      </c>
      <c r="U21" s="315"/>
      <c r="V21" s="103" t="str">
        <f t="shared" si="10"/>
        <v>ई-2</v>
      </c>
      <c r="W21" s="110"/>
      <c r="X21" s="454">
        <v>0</v>
      </c>
      <c r="Y21" s="455">
        <v>0</v>
      </c>
      <c r="Z21" s="456">
        <f t="shared" si="0"/>
        <v>0</v>
      </c>
      <c r="AA21" s="315"/>
      <c r="AB21" s="103" t="str">
        <f t="shared" si="11"/>
        <v>ई-2</v>
      </c>
      <c r="AC21" s="111"/>
      <c r="AD21" s="454">
        <v>0</v>
      </c>
      <c r="AE21" s="455">
        <v>0</v>
      </c>
      <c r="AF21" s="456">
        <f t="shared" si="4"/>
        <v>0</v>
      </c>
      <c r="AG21" s="315"/>
      <c r="AH21" s="103" t="str">
        <f t="shared" si="12"/>
        <v>ई-2</v>
      </c>
      <c r="AI21" s="110"/>
      <c r="AJ21" s="454">
        <v>0</v>
      </c>
      <c r="AK21" s="455">
        <v>0</v>
      </c>
      <c r="AL21" s="456">
        <f t="shared" si="5"/>
        <v>0</v>
      </c>
      <c r="AM21" s="291"/>
      <c r="AN21" s="103" t="str">
        <f t="shared" si="13"/>
        <v>ई-2</v>
      </c>
      <c r="AO21" s="111"/>
      <c r="AP21" s="454">
        <v>0</v>
      </c>
      <c r="AQ21" s="455">
        <v>0</v>
      </c>
      <c r="AR21" s="456">
        <f t="shared" si="6"/>
        <v>0</v>
      </c>
      <c r="AS21" s="456"/>
      <c r="AT21" s="103" t="str">
        <f t="shared" si="14"/>
        <v>ई-2</v>
      </c>
      <c r="AU21" s="466"/>
      <c r="AV21" s="112">
        <v>0</v>
      </c>
      <c r="AW21" s="103" t="str">
        <f t="shared" si="15"/>
        <v>ई-2</v>
      </c>
      <c r="AX21" s="110"/>
      <c r="AY21" s="113">
        <v>0</v>
      </c>
      <c r="AZ21" s="103" t="str">
        <f t="shared" si="16"/>
        <v>ई-2</v>
      </c>
      <c r="BA21" s="111"/>
      <c r="BB21" s="112">
        <v>0</v>
      </c>
      <c r="BC21" s="103" t="str">
        <f t="shared" si="17"/>
        <v>ई-2</v>
      </c>
      <c r="BD21" s="110"/>
      <c r="BE21" s="434">
        <f t="shared" si="18"/>
        <v>0</v>
      </c>
      <c r="BF21" s="429">
        <f>SUM(BE21*100)/BE12</f>
        <v>0</v>
      </c>
      <c r="BG21" s="276" t="str">
        <f t="shared" si="19"/>
        <v>ई-2</v>
      </c>
      <c r="BI21" s="93"/>
      <c r="BJ21" s="93"/>
      <c r="BK21" s="93"/>
    </row>
    <row r="22" spans="1:63" s="104" customFormat="1" ht="35.1" customHeight="1" x14ac:dyDescent="0.25">
      <c r="A22" s="93"/>
      <c r="B22" s="105">
        <f>Info_1!M14</f>
        <v>0</v>
      </c>
      <c r="C22" s="106">
        <f>Info_1!J14</f>
        <v>0</v>
      </c>
      <c r="D22" s="107">
        <f>Info_1!K14</f>
        <v>0</v>
      </c>
      <c r="E22" s="108">
        <f>Info_1!L14</f>
        <v>0</v>
      </c>
      <c r="F22" s="454">
        <v>0</v>
      </c>
      <c r="G22" s="455">
        <v>0</v>
      </c>
      <c r="H22" s="456">
        <f t="shared" si="1"/>
        <v>0</v>
      </c>
      <c r="I22" s="315"/>
      <c r="J22" s="103" t="str">
        <f t="shared" si="8"/>
        <v>ई-2</v>
      </c>
      <c r="K22" s="110"/>
      <c r="L22" s="454">
        <v>0</v>
      </c>
      <c r="M22" s="455">
        <v>0</v>
      </c>
      <c r="N22" s="456">
        <f t="shared" si="2"/>
        <v>0</v>
      </c>
      <c r="O22" s="315"/>
      <c r="P22" s="103" t="str">
        <f t="shared" si="9"/>
        <v>ई-2</v>
      </c>
      <c r="Q22" s="111"/>
      <c r="R22" s="454">
        <v>0</v>
      </c>
      <c r="S22" s="455">
        <v>0</v>
      </c>
      <c r="T22" s="456">
        <f t="shared" si="3"/>
        <v>0</v>
      </c>
      <c r="U22" s="315"/>
      <c r="V22" s="103" t="str">
        <f t="shared" si="10"/>
        <v>ई-2</v>
      </c>
      <c r="W22" s="110"/>
      <c r="X22" s="454">
        <v>0</v>
      </c>
      <c r="Y22" s="455">
        <v>0</v>
      </c>
      <c r="Z22" s="456">
        <f t="shared" si="0"/>
        <v>0</v>
      </c>
      <c r="AA22" s="315"/>
      <c r="AB22" s="103" t="str">
        <f t="shared" si="11"/>
        <v>ई-2</v>
      </c>
      <c r="AC22" s="111"/>
      <c r="AD22" s="454">
        <v>0</v>
      </c>
      <c r="AE22" s="455">
        <v>0</v>
      </c>
      <c r="AF22" s="456">
        <f t="shared" si="4"/>
        <v>0</v>
      </c>
      <c r="AG22" s="315"/>
      <c r="AH22" s="103" t="str">
        <f t="shared" si="12"/>
        <v>ई-2</v>
      </c>
      <c r="AI22" s="110"/>
      <c r="AJ22" s="454">
        <v>0</v>
      </c>
      <c r="AK22" s="455">
        <v>0</v>
      </c>
      <c r="AL22" s="456">
        <f t="shared" si="5"/>
        <v>0</v>
      </c>
      <c r="AM22" s="291"/>
      <c r="AN22" s="103" t="str">
        <f t="shared" si="13"/>
        <v>ई-2</v>
      </c>
      <c r="AO22" s="111"/>
      <c r="AP22" s="454">
        <v>0</v>
      </c>
      <c r="AQ22" s="455">
        <v>0</v>
      </c>
      <c r="AR22" s="456">
        <f t="shared" si="6"/>
        <v>0</v>
      </c>
      <c r="AS22" s="456"/>
      <c r="AT22" s="103" t="str">
        <f t="shared" si="14"/>
        <v>ई-2</v>
      </c>
      <c r="AU22" s="466"/>
      <c r="AV22" s="112">
        <v>0</v>
      </c>
      <c r="AW22" s="103" t="str">
        <f t="shared" si="15"/>
        <v>ई-2</v>
      </c>
      <c r="AX22" s="110"/>
      <c r="AY22" s="113">
        <v>0</v>
      </c>
      <c r="AZ22" s="103" t="str">
        <f t="shared" si="16"/>
        <v>ई-2</v>
      </c>
      <c r="BA22" s="111"/>
      <c r="BB22" s="112">
        <v>0</v>
      </c>
      <c r="BC22" s="103" t="str">
        <f t="shared" si="17"/>
        <v>ई-2</v>
      </c>
      <c r="BD22" s="110"/>
      <c r="BE22" s="434">
        <f t="shared" si="18"/>
        <v>0</v>
      </c>
      <c r="BF22" s="429">
        <f>SUM(BE22*100)/BE12</f>
        <v>0</v>
      </c>
      <c r="BG22" s="276" t="str">
        <f t="shared" si="19"/>
        <v>ई-2</v>
      </c>
      <c r="BI22" s="93"/>
      <c r="BJ22" s="93"/>
      <c r="BK22" s="93"/>
    </row>
    <row r="23" spans="1:63" s="104" customFormat="1" ht="35.1" customHeight="1" x14ac:dyDescent="0.25">
      <c r="A23" s="93"/>
      <c r="B23" s="105">
        <f>Info_1!M15</f>
        <v>0</v>
      </c>
      <c r="C23" s="106">
        <f>Info_1!J15</f>
        <v>0</v>
      </c>
      <c r="D23" s="107">
        <f>Info_1!K15</f>
        <v>0</v>
      </c>
      <c r="E23" s="108">
        <f>Info_1!L15</f>
        <v>0</v>
      </c>
      <c r="F23" s="454">
        <v>0</v>
      </c>
      <c r="G23" s="455">
        <v>0</v>
      </c>
      <c r="H23" s="456">
        <f t="shared" si="1"/>
        <v>0</v>
      </c>
      <c r="I23" s="315"/>
      <c r="J23" s="103" t="str">
        <f t="shared" si="8"/>
        <v>ई-2</v>
      </c>
      <c r="K23" s="114"/>
      <c r="L23" s="454">
        <v>0</v>
      </c>
      <c r="M23" s="455">
        <v>0</v>
      </c>
      <c r="N23" s="456">
        <f t="shared" si="2"/>
        <v>0</v>
      </c>
      <c r="O23" s="315"/>
      <c r="P23" s="103" t="str">
        <f t="shared" si="9"/>
        <v>ई-2</v>
      </c>
      <c r="Q23" s="115"/>
      <c r="R23" s="454">
        <v>0</v>
      </c>
      <c r="S23" s="455">
        <v>0</v>
      </c>
      <c r="T23" s="456">
        <f t="shared" si="3"/>
        <v>0</v>
      </c>
      <c r="U23" s="315"/>
      <c r="V23" s="103" t="str">
        <f t="shared" si="10"/>
        <v>ई-2</v>
      </c>
      <c r="W23" s="114"/>
      <c r="X23" s="454">
        <v>0</v>
      </c>
      <c r="Y23" s="455">
        <v>0</v>
      </c>
      <c r="Z23" s="456">
        <f t="shared" si="0"/>
        <v>0</v>
      </c>
      <c r="AA23" s="315"/>
      <c r="AB23" s="103" t="str">
        <f t="shared" si="11"/>
        <v>ई-2</v>
      </c>
      <c r="AC23" s="115"/>
      <c r="AD23" s="454">
        <v>0</v>
      </c>
      <c r="AE23" s="455">
        <v>0</v>
      </c>
      <c r="AF23" s="456">
        <f t="shared" si="4"/>
        <v>0</v>
      </c>
      <c r="AG23" s="315"/>
      <c r="AH23" s="103" t="str">
        <f t="shared" si="12"/>
        <v>ई-2</v>
      </c>
      <c r="AI23" s="114"/>
      <c r="AJ23" s="454">
        <v>0</v>
      </c>
      <c r="AK23" s="455">
        <v>0</v>
      </c>
      <c r="AL23" s="456">
        <f t="shared" si="5"/>
        <v>0</v>
      </c>
      <c r="AM23" s="291"/>
      <c r="AN23" s="103" t="str">
        <f t="shared" si="13"/>
        <v>ई-2</v>
      </c>
      <c r="AO23" s="115"/>
      <c r="AP23" s="454">
        <v>0</v>
      </c>
      <c r="AQ23" s="455">
        <v>0</v>
      </c>
      <c r="AR23" s="456">
        <f t="shared" si="6"/>
        <v>0</v>
      </c>
      <c r="AS23" s="456"/>
      <c r="AT23" s="103" t="str">
        <f t="shared" si="14"/>
        <v>ई-2</v>
      </c>
      <c r="AU23" s="466"/>
      <c r="AV23" s="116">
        <v>0</v>
      </c>
      <c r="AW23" s="103" t="str">
        <f t="shared" si="15"/>
        <v>ई-2</v>
      </c>
      <c r="AX23" s="114"/>
      <c r="AY23" s="117">
        <v>0</v>
      </c>
      <c r="AZ23" s="103" t="str">
        <f t="shared" si="16"/>
        <v>ई-2</v>
      </c>
      <c r="BA23" s="115"/>
      <c r="BB23" s="116">
        <v>0</v>
      </c>
      <c r="BC23" s="103" t="str">
        <f t="shared" si="17"/>
        <v>ई-2</v>
      </c>
      <c r="BD23" s="114"/>
      <c r="BE23" s="434">
        <f t="shared" si="18"/>
        <v>0</v>
      </c>
      <c r="BF23" s="429">
        <f>SUM(BE23*100)/BE12</f>
        <v>0</v>
      </c>
      <c r="BG23" s="276" t="str">
        <f t="shared" si="19"/>
        <v>ई-2</v>
      </c>
      <c r="BI23" s="93"/>
      <c r="BJ23" s="93"/>
      <c r="BK23" s="93"/>
    </row>
    <row r="24" spans="1:63" s="104" customFormat="1" ht="35.1" customHeight="1" x14ac:dyDescent="0.25">
      <c r="A24" s="93"/>
      <c r="B24" s="105">
        <f>Info_1!M16</f>
        <v>0</v>
      </c>
      <c r="C24" s="106">
        <f>Info_1!J16</f>
        <v>0</v>
      </c>
      <c r="D24" s="107">
        <f>Info_1!K16</f>
        <v>0</v>
      </c>
      <c r="E24" s="108">
        <f>Info_1!L16</f>
        <v>0</v>
      </c>
      <c r="F24" s="454">
        <v>0</v>
      </c>
      <c r="G24" s="455">
        <v>0</v>
      </c>
      <c r="H24" s="456">
        <f t="shared" si="1"/>
        <v>0</v>
      </c>
      <c r="I24" s="315"/>
      <c r="J24" s="103" t="str">
        <f t="shared" si="8"/>
        <v>ई-2</v>
      </c>
      <c r="K24" s="115"/>
      <c r="L24" s="454">
        <v>0</v>
      </c>
      <c r="M24" s="455">
        <v>0</v>
      </c>
      <c r="N24" s="456">
        <f t="shared" si="2"/>
        <v>0</v>
      </c>
      <c r="O24" s="315"/>
      <c r="P24" s="103" t="str">
        <f t="shared" si="9"/>
        <v>ई-2</v>
      </c>
      <c r="Q24" s="115"/>
      <c r="R24" s="454">
        <v>0</v>
      </c>
      <c r="S24" s="455">
        <v>0</v>
      </c>
      <c r="T24" s="456">
        <f t="shared" si="3"/>
        <v>0</v>
      </c>
      <c r="U24" s="315"/>
      <c r="V24" s="103" t="str">
        <f t="shared" si="10"/>
        <v>ई-2</v>
      </c>
      <c r="W24" s="114"/>
      <c r="X24" s="454">
        <v>0</v>
      </c>
      <c r="Y24" s="455">
        <v>0</v>
      </c>
      <c r="Z24" s="456">
        <f t="shared" si="0"/>
        <v>0</v>
      </c>
      <c r="AA24" s="315"/>
      <c r="AB24" s="103" t="str">
        <f t="shared" si="11"/>
        <v>ई-2</v>
      </c>
      <c r="AC24" s="115"/>
      <c r="AD24" s="454">
        <v>0</v>
      </c>
      <c r="AE24" s="455">
        <v>0</v>
      </c>
      <c r="AF24" s="456">
        <f t="shared" si="4"/>
        <v>0</v>
      </c>
      <c r="AG24" s="315"/>
      <c r="AH24" s="103" t="str">
        <f t="shared" si="12"/>
        <v>ई-2</v>
      </c>
      <c r="AI24" s="114"/>
      <c r="AJ24" s="454">
        <v>0</v>
      </c>
      <c r="AK24" s="455">
        <v>0</v>
      </c>
      <c r="AL24" s="456">
        <f t="shared" si="5"/>
        <v>0</v>
      </c>
      <c r="AM24" s="291"/>
      <c r="AN24" s="103" t="str">
        <f t="shared" si="13"/>
        <v>ई-2</v>
      </c>
      <c r="AO24" s="115"/>
      <c r="AP24" s="454">
        <v>0</v>
      </c>
      <c r="AQ24" s="455">
        <v>0</v>
      </c>
      <c r="AR24" s="456">
        <f t="shared" si="6"/>
        <v>0</v>
      </c>
      <c r="AS24" s="456"/>
      <c r="AT24" s="103" t="str">
        <f t="shared" si="14"/>
        <v>ई-2</v>
      </c>
      <c r="AU24" s="466"/>
      <c r="AV24" s="116">
        <v>0</v>
      </c>
      <c r="AW24" s="103" t="str">
        <f t="shared" si="15"/>
        <v>ई-2</v>
      </c>
      <c r="AX24" s="114"/>
      <c r="AY24" s="117">
        <v>0</v>
      </c>
      <c r="AZ24" s="103" t="str">
        <f t="shared" si="16"/>
        <v>ई-2</v>
      </c>
      <c r="BA24" s="115"/>
      <c r="BB24" s="116">
        <v>0</v>
      </c>
      <c r="BC24" s="103" t="str">
        <f t="shared" si="17"/>
        <v>ई-2</v>
      </c>
      <c r="BD24" s="114"/>
      <c r="BE24" s="434">
        <f t="shared" si="18"/>
        <v>0</v>
      </c>
      <c r="BF24" s="429">
        <f>SUM(BE24*100)/BE12</f>
        <v>0</v>
      </c>
      <c r="BG24" s="276" t="str">
        <f t="shared" si="19"/>
        <v>ई-2</v>
      </c>
      <c r="BI24" s="93"/>
      <c r="BJ24" s="93"/>
      <c r="BK24" s="93"/>
    </row>
    <row r="25" spans="1:63" s="104" customFormat="1" ht="35.1" customHeight="1" x14ac:dyDescent="0.25">
      <c r="A25" s="93"/>
      <c r="B25" s="105">
        <f>Info_1!M17</f>
        <v>0</v>
      </c>
      <c r="C25" s="106">
        <f>Info_1!J17</f>
        <v>0</v>
      </c>
      <c r="D25" s="107">
        <f>Info_1!K17</f>
        <v>0</v>
      </c>
      <c r="E25" s="108">
        <f>Info_1!L17</f>
        <v>0</v>
      </c>
      <c r="F25" s="454">
        <v>0</v>
      </c>
      <c r="G25" s="455">
        <v>0</v>
      </c>
      <c r="H25" s="456">
        <f t="shared" si="1"/>
        <v>0</v>
      </c>
      <c r="I25" s="315"/>
      <c r="J25" s="103" t="str">
        <f t="shared" si="8"/>
        <v>ई-2</v>
      </c>
      <c r="K25" s="110"/>
      <c r="L25" s="454">
        <v>0</v>
      </c>
      <c r="M25" s="455">
        <v>0</v>
      </c>
      <c r="N25" s="456">
        <f t="shared" si="2"/>
        <v>0</v>
      </c>
      <c r="O25" s="315"/>
      <c r="P25" s="103" t="str">
        <f t="shared" si="9"/>
        <v>ई-2</v>
      </c>
      <c r="Q25" s="111"/>
      <c r="R25" s="454">
        <v>0</v>
      </c>
      <c r="S25" s="455">
        <v>0</v>
      </c>
      <c r="T25" s="456">
        <f t="shared" si="3"/>
        <v>0</v>
      </c>
      <c r="U25" s="315"/>
      <c r="V25" s="103" t="str">
        <f t="shared" si="10"/>
        <v>ई-2</v>
      </c>
      <c r="W25" s="110"/>
      <c r="X25" s="454">
        <v>0</v>
      </c>
      <c r="Y25" s="455">
        <v>0</v>
      </c>
      <c r="Z25" s="456">
        <f t="shared" si="0"/>
        <v>0</v>
      </c>
      <c r="AA25" s="315"/>
      <c r="AB25" s="103" t="str">
        <f t="shared" si="11"/>
        <v>ई-2</v>
      </c>
      <c r="AC25" s="111"/>
      <c r="AD25" s="454">
        <v>0</v>
      </c>
      <c r="AE25" s="455">
        <v>0</v>
      </c>
      <c r="AF25" s="456">
        <f t="shared" si="4"/>
        <v>0</v>
      </c>
      <c r="AG25" s="315"/>
      <c r="AH25" s="103" t="str">
        <f t="shared" si="12"/>
        <v>ई-2</v>
      </c>
      <c r="AI25" s="110"/>
      <c r="AJ25" s="454">
        <v>0</v>
      </c>
      <c r="AK25" s="455">
        <v>0</v>
      </c>
      <c r="AL25" s="456">
        <f t="shared" si="5"/>
        <v>0</v>
      </c>
      <c r="AM25" s="291"/>
      <c r="AN25" s="103" t="str">
        <f t="shared" si="13"/>
        <v>ई-2</v>
      </c>
      <c r="AO25" s="111"/>
      <c r="AP25" s="454">
        <v>0</v>
      </c>
      <c r="AQ25" s="455">
        <v>0</v>
      </c>
      <c r="AR25" s="456">
        <f t="shared" si="6"/>
        <v>0</v>
      </c>
      <c r="AS25" s="456"/>
      <c r="AT25" s="103" t="str">
        <f t="shared" si="14"/>
        <v>ई-2</v>
      </c>
      <c r="AU25" s="466"/>
      <c r="AV25" s="112">
        <v>0</v>
      </c>
      <c r="AW25" s="103" t="str">
        <f t="shared" si="15"/>
        <v>ई-2</v>
      </c>
      <c r="AX25" s="110"/>
      <c r="AY25" s="113">
        <v>0</v>
      </c>
      <c r="AZ25" s="103" t="str">
        <f t="shared" si="16"/>
        <v>ई-2</v>
      </c>
      <c r="BA25" s="111"/>
      <c r="BB25" s="112">
        <v>0</v>
      </c>
      <c r="BC25" s="103" t="str">
        <f t="shared" si="17"/>
        <v>ई-2</v>
      </c>
      <c r="BD25" s="110"/>
      <c r="BE25" s="434">
        <f t="shared" si="18"/>
        <v>0</v>
      </c>
      <c r="BF25" s="429">
        <f>SUM(BE25*100)/BE12</f>
        <v>0</v>
      </c>
      <c r="BG25" s="276" t="str">
        <f t="shared" si="19"/>
        <v>ई-2</v>
      </c>
      <c r="BI25" s="93"/>
      <c r="BJ25" s="93"/>
      <c r="BK25" s="93"/>
    </row>
    <row r="26" spans="1:63" s="104" customFormat="1" ht="35.1" customHeight="1" x14ac:dyDescent="0.25">
      <c r="A26" s="93"/>
      <c r="B26" s="105">
        <f>Info_1!M18</f>
        <v>0</v>
      </c>
      <c r="C26" s="106">
        <f>Info_1!J18</f>
        <v>0</v>
      </c>
      <c r="D26" s="107">
        <f>Info_1!K18</f>
        <v>0</v>
      </c>
      <c r="E26" s="108">
        <f>Info_1!L18</f>
        <v>0</v>
      </c>
      <c r="F26" s="454">
        <v>0</v>
      </c>
      <c r="G26" s="455">
        <v>0</v>
      </c>
      <c r="H26" s="456">
        <f t="shared" si="1"/>
        <v>0</v>
      </c>
      <c r="I26" s="315"/>
      <c r="J26" s="103" t="str">
        <f t="shared" si="8"/>
        <v>ई-2</v>
      </c>
      <c r="K26" s="110"/>
      <c r="L26" s="454">
        <v>0</v>
      </c>
      <c r="M26" s="455">
        <v>0</v>
      </c>
      <c r="N26" s="456">
        <f t="shared" si="2"/>
        <v>0</v>
      </c>
      <c r="O26" s="315"/>
      <c r="P26" s="103" t="str">
        <f t="shared" si="9"/>
        <v>ई-2</v>
      </c>
      <c r="Q26" s="111"/>
      <c r="R26" s="454">
        <v>0</v>
      </c>
      <c r="S26" s="455">
        <v>0</v>
      </c>
      <c r="T26" s="456">
        <f t="shared" si="3"/>
        <v>0</v>
      </c>
      <c r="U26" s="315"/>
      <c r="V26" s="103" t="str">
        <f t="shared" si="10"/>
        <v>ई-2</v>
      </c>
      <c r="W26" s="110"/>
      <c r="X26" s="454">
        <v>0</v>
      </c>
      <c r="Y26" s="455">
        <v>0</v>
      </c>
      <c r="Z26" s="456">
        <f t="shared" si="0"/>
        <v>0</v>
      </c>
      <c r="AA26" s="315"/>
      <c r="AB26" s="103" t="str">
        <f t="shared" si="11"/>
        <v>ई-2</v>
      </c>
      <c r="AC26" s="111"/>
      <c r="AD26" s="454">
        <v>0</v>
      </c>
      <c r="AE26" s="455">
        <v>0</v>
      </c>
      <c r="AF26" s="456">
        <f t="shared" si="4"/>
        <v>0</v>
      </c>
      <c r="AG26" s="315"/>
      <c r="AH26" s="103" t="str">
        <f t="shared" si="12"/>
        <v>ई-2</v>
      </c>
      <c r="AI26" s="110"/>
      <c r="AJ26" s="454">
        <v>0</v>
      </c>
      <c r="AK26" s="455">
        <v>0</v>
      </c>
      <c r="AL26" s="456">
        <f t="shared" si="5"/>
        <v>0</v>
      </c>
      <c r="AM26" s="291"/>
      <c r="AN26" s="103" t="str">
        <f t="shared" si="13"/>
        <v>ई-2</v>
      </c>
      <c r="AO26" s="111"/>
      <c r="AP26" s="454">
        <v>0</v>
      </c>
      <c r="AQ26" s="455">
        <v>0</v>
      </c>
      <c r="AR26" s="456">
        <f t="shared" si="6"/>
        <v>0</v>
      </c>
      <c r="AS26" s="456"/>
      <c r="AT26" s="103" t="str">
        <f t="shared" si="14"/>
        <v>ई-2</v>
      </c>
      <c r="AU26" s="466"/>
      <c r="AV26" s="112">
        <v>0</v>
      </c>
      <c r="AW26" s="103" t="str">
        <f t="shared" si="15"/>
        <v>ई-2</v>
      </c>
      <c r="AX26" s="110"/>
      <c r="AY26" s="113">
        <v>0</v>
      </c>
      <c r="AZ26" s="103" t="str">
        <f t="shared" si="16"/>
        <v>ई-2</v>
      </c>
      <c r="BA26" s="111"/>
      <c r="BB26" s="112">
        <v>0</v>
      </c>
      <c r="BC26" s="103" t="str">
        <f t="shared" si="17"/>
        <v>ई-2</v>
      </c>
      <c r="BD26" s="110"/>
      <c r="BE26" s="434">
        <f t="shared" si="18"/>
        <v>0</v>
      </c>
      <c r="BF26" s="429">
        <f>SUM(BE26*100)/BE12</f>
        <v>0</v>
      </c>
      <c r="BG26" s="276" t="str">
        <f t="shared" si="19"/>
        <v>ई-2</v>
      </c>
      <c r="BI26" s="93"/>
      <c r="BJ26" s="93"/>
      <c r="BK26" s="93"/>
    </row>
    <row r="27" spans="1:63" s="104" customFormat="1" ht="35.1" customHeight="1" x14ac:dyDescent="0.25">
      <c r="A27" s="93"/>
      <c r="B27" s="105">
        <f>Info_1!M19</f>
        <v>0</v>
      </c>
      <c r="C27" s="106">
        <f>Info_1!J19</f>
        <v>0</v>
      </c>
      <c r="D27" s="107">
        <f>Info_1!K19</f>
        <v>0</v>
      </c>
      <c r="E27" s="108">
        <f>Info_1!L19</f>
        <v>0</v>
      </c>
      <c r="F27" s="454">
        <v>0</v>
      </c>
      <c r="G27" s="455">
        <v>0</v>
      </c>
      <c r="H27" s="456">
        <f t="shared" si="1"/>
        <v>0</v>
      </c>
      <c r="I27" s="315"/>
      <c r="J27" s="103" t="str">
        <f t="shared" si="8"/>
        <v>ई-2</v>
      </c>
      <c r="K27" s="114"/>
      <c r="L27" s="454">
        <v>0</v>
      </c>
      <c r="M27" s="455">
        <v>0</v>
      </c>
      <c r="N27" s="456">
        <f t="shared" si="2"/>
        <v>0</v>
      </c>
      <c r="O27" s="315"/>
      <c r="P27" s="103" t="str">
        <f t="shared" si="9"/>
        <v>ई-2</v>
      </c>
      <c r="Q27" s="115"/>
      <c r="R27" s="454">
        <v>0</v>
      </c>
      <c r="S27" s="455">
        <v>0</v>
      </c>
      <c r="T27" s="456">
        <f t="shared" si="3"/>
        <v>0</v>
      </c>
      <c r="U27" s="315"/>
      <c r="V27" s="103" t="str">
        <f t="shared" si="10"/>
        <v>ई-2</v>
      </c>
      <c r="W27" s="114"/>
      <c r="X27" s="454">
        <v>0</v>
      </c>
      <c r="Y27" s="455">
        <v>0</v>
      </c>
      <c r="Z27" s="456">
        <f t="shared" si="0"/>
        <v>0</v>
      </c>
      <c r="AA27" s="315"/>
      <c r="AB27" s="103" t="str">
        <f t="shared" si="11"/>
        <v>ई-2</v>
      </c>
      <c r="AC27" s="115"/>
      <c r="AD27" s="454">
        <v>0</v>
      </c>
      <c r="AE27" s="455">
        <v>0</v>
      </c>
      <c r="AF27" s="456">
        <f t="shared" si="4"/>
        <v>0</v>
      </c>
      <c r="AG27" s="315"/>
      <c r="AH27" s="103" t="str">
        <f t="shared" si="12"/>
        <v>ई-2</v>
      </c>
      <c r="AI27" s="114"/>
      <c r="AJ27" s="454">
        <v>0</v>
      </c>
      <c r="AK27" s="455">
        <v>0</v>
      </c>
      <c r="AL27" s="456">
        <f t="shared" si="5"/>
        <v>0</v>
      </c>
      <c r="AM27" s="291"/>
      <c r="AN27" s="103" t="str">
        <f t="shared" si="13"/>
        <v>ई-2</v>
      </c>
      <c r="AO27" s="115"/>
      <c r="AP27" s="454">
        <v>0</v>
      </c>
      <c r="AQ27" s="455">
        <v>0</v>
      </c>
      <c r="AR27" s="456">
        <f t="shared" si="6"/>
        <v>0</v>
      </c>
      <c r="AS27" s="456"/>
      <c r="AT27" s="103" t="str">
        <f t="shared" si="14"/>
        <v>ई-2</v>
      </c>
      <c r="AU27" s="466"/>
      <c r="AV27" s="116">
        <v>0</v>
      </c>
      <c r="AW27" s="103" t="str">
        <f t="shared" si="15"/>
        <v>ई-2</v>
      </c>
      <c r="AX27" s="114"/>
      <c r="AY27" s="117">
        <v>0</v>
      </c>
      <c r="AZ27" s="103" t="str">
        <f t="shared" si="16"/>
        <v>ई-2</v>
      </c>
      <c r="BA27" s="115"/>
      <c r="BB27" s="116">
        <v>0</v>
      </c>
      <c r="BC27" s="103" t="str">
        <f t="shared" si="17"/>
        <v>ई-2</v>
      </c>
      <c r="BD27" s="114"/>
      <c r="BE27" s="434">
        <f t="shared" si="18"/>
        <v>0</v>
      </c>
      <c r="BF27" s="429">
        <f>SUM(BE27*100)/BE12</f>
        <v>0</v>
      </c>
      <c r="BG27" s="276" t="str">
        <f t="shared" si="19"/>
        <v>ई-2</v>
      </c>
      <c r="BI27" s="93"/>
      <c r="BJ27" s="93"/>
      <c r="BK27" s="93"/>
    </row>
    <row r="28" spans="1:63" s="104" customFormat="1" ht="35.1" customHeight="1" x14ac:dyDescent="0.25">
      <c r="A28" s="93"/>
      <c r="B28" s="105">
        <f>Info_1!M20</f>
        <v>0</v>
      </c>
      <c r="C28" s="106">
        <f>Info_1!J20</f>
        <v>0</v>
      </c>
      <c r="D28" s="107">
        <f>Info_1!K20</f>
        <v>0</v>
      </c>
      <c r="E28" s="108">
        <f>Info_1!L20</f>
        <v>0</v>
      </c>
      <c r="F28" s="454">
        <v>0</v>
      </c>
      <c r="G28" s="455">
        <v>0</v>
      </c>
      <c r="H28" s="456">
        <f t="shared" si="1"/>
        <v>0</v>
      </c>
      <c r="I28" s="315"/>
      <c r="J28" s="103" t="str">
        <f t="shared" si="8"/>
        <v>ई-2</v>
      </c>
      <c r="K28" s="115"/>
      <c r="L28" s="454">
        <v>0</v>
      </c>
      <c r="M28" s="455">
        <v>0</v>
      </c>
      <c r="N28" s="456">
        <f t="shared" si="2"/>
        <v>0</v>
      </c>
      <c r="O28" s="315"/>
      <c r="P28" s="103" t="str">
        <f t="shared" si="9"/>
        <v>ई-2</v>
      </c>
      <c r="Q28" s="115"/>
      <c r="R28" s="454">
        <v>0</v>
      </c>
      <c r="S28" s="455">
        <v>0</v>
      </c>
      <c r="T28" s="456">
        <f t="shared" si="3"/>
        <v>0</v>
      </c>
      <c r="U28" s="315"/>
      <c r="V28" s="103" t="str">
        <f t="shared" si="10"/>
        <v>ई-2</v>
      </c>
      <c r="W28" s="114"/>
      <c r="X28" s="454">
        <v>0</v>
      </c>
      <c r="Y28" s="455">
        <v>0</v>
      </c>
      <c r="Z28" s="456">
        <f t="shared" si="0"/>
        <v>0</v>
      </c>
      <c r="AA28" s="315"/>
      <c r="AB28" s="103" t="str">
        <f t="shared" si="11"/>
        <v>ई-2</v>
      </c>
      <c r="AC28" s="115"/>
      <c r="AD28" s="454">
        <v>0</v>
      </c>
      <c r="AE28" s="455">
        <v>0</v>
      </c>
      <c r="AF28" s="456">
        <f t="shared" si="4"/>
        <v>0</v>
      </c>
      <c r="AG28" s="315"/>
      <c r="AH28" s="103" t="str">
        <f t="shared" si="12"/>
        <v>ई-2</v>
      </c>
      <c r="AI28" s="114"/>
      <c r="AJ28" s="454">
        <v>0</v>
      </c>
      <c r="AK28" s="455">
        <v>0</v>
      </c>
      <c r="AL28" s="456">
        <f t="shared" si="5"/>
        <v>0</v>
      </c>
      <c r="AM28" s="291"/>
      <c r="AN28" s="103" t="str">
        <f t="shared" si="13"/>
        <v>ई-2</v>
      </c>
      <c r="AO28" s="115"/>
      <c r="AP28" s="454">
        <v>0</v>
      </c>
      <c r="AQ28" s="455">
        <v>0</v>
      </c>
      <c r="AR28" s="456">
        <f t="shared" si="6"/>
        <v>0</v>
      </c>
      <c r="AS28" s="456"/>
      <c r="AT28" s="103" t="str">
        <f t="shared" si="14"/>
        <v>ई-2</v>
      </c>
      <c r="AU28" s="466"/>
      <c r="AV28" s="116">
        <v>0</v>
      </c>
      <c r="AW28" s="103" t="str">
        <f t="shared" si="15"/>
        <v>ई-2</v>
      </c>
      <c r="AX28" s="114"/>
      <c r="AY28" s="117">
        <v>0</v>
      </c>
      <c r="AZ28" s="103" t="str">
        <f t="shared" si="16"/>
        <v>ई-2</v>
      </c>
      <c r="BA28" s="115"/>
      <c r="BB28" s="116">
        <v>0</v>
      </c>
      <c r="BC28" s="103" t="str">
        <f t="shared" si="17"/>
        <v>ई-2</v>
      </c>
      <c r="BD28" s="114"/>
      <c r="BE28" s="434">
        <f t="shared" si="18"/>
        <v>0</v>
      </c>
      <c r="BF28" s="429">
        <f>SUM(BE28*100)/BE12</f>
        <v>0</v>
      </c>
      <c r="BG28" s="276" t="str">
        <f t="shared" si="19"/>
        <v>ई-2</v>
      </c>
      <c r="BI28" s="93"/>
      <c r="BJ28" s="93"/>
      <c r="BK28" s="93"/>
    </row>
    <row r="29" spans="1:63" s="104" customFormat="1" ht="35.1" customHeight="1" x14ac:dyDescent="0.25">
      <c r="A29" s="93"/>
      <c r="B29" s="105">
        <f>Info_1!M21</f>
        <v>0</v>
      </c>
      <c r="C29" s="106">
        <f>Info_1!J21</f>
        <v>0</v>
      </c>
      <c r="D29" s="107">
        <f>Info_1!K21</f>
        <v>0</v>
      </c>
      <c r="E29" s="108">
        <f>Info_1!L21</f>
        <v>0</v>
      </c>
      <c r="F29" s="454">
        <v>0</v>
      </c>
      <c r="G29" s="455">
        <v>0</v>
      </c>
      <c r="H29" s="456">
        <f t="shared" si="1"/>
        <v>0</v>
      </c>
      <c r="I29" s="315"/>
      <c r="J29" s="103" t="str">
        <f t="shared" si="8"/>
        <v>ई-2</v>
      </c>
      <c r="K29" s="110"/>
      <c r="L29" s="454">
        <v>0</v>
      </c>
      <c r="M29" s="455">
        <v>0</v>
      </c>
      <c r="N29" s="456">
        <f t="shared" si="2"/>
        <v>0</v>
      </c>
      <c r="O29" s="315"/>
      <c r="P29" s="103" t="str">
        <f t="shared" si="9"/>
        <v>ई-2</v>
      </c>
      <c r="Q29" s="111"/>
      <c r="R29" s="454">
        <v>0</v>
      </c>
      <c r="S29" s="455">
        <v>0</v>
      </c>
      <c r="T29" s="456">
        <f t="shared" si="3"/>
        <v>0</v>
      </c>
      <c r="U29" s="315"/>
      <c r="V29" s="103" t="str">
        <f t="shared" si="10"/>
        <v>ई-2</v>
      </c>
      <c r="W29" s="110"/>
      <c r="X29" s="454">
        <v>0</v>
      </c>
      <c r="Y29" s="455">
        <v>0</v>
      </c>
      <c r="Z29" s="456">
        <f t="shared" si="0"/>
        <v>0</v>
      </c>
      <c r="AA29" s="315"/>
      <c r="AB29" s="103" t="str">
        <f t="shared" si="11"/>
        <v>ई-2</v>
      </c>
      <c r="AC29" s="111"/>
      <c r="AD29" s="454">
        <v>0</v>
      </c>
      <c r="AE29" s="455">
        <v>0</v>
      </c>
      <c r="AF29" s="456">
        <f t="shared" si="4"/>
        <v>0</v>
      </c>
      <c r="AG29" s="315"/>
      <c r="AH29" s="103" t="str">
        <f t="shared" si="12"/>
        <v>ई-2</v>
      </c>
      <c r="AI29" s="110"/>
      <c r="AJ29" s="454">
        <v>0</v>
      </c>
      <c r="AK29" s="455">
        <v>0</v>
      </c>
      <c r="AL29" s="456">
        <f t="shared" si="5"/>
        <v>0</v>
      </c>
      <c r="AM29" s="291"/>
      <c r="AN29" s="103" t="str">
        <f t="shared" si="13"/>
        <v>ई-2</v>
      </c>
      <c r="AO29" s="111"/>
      <c r="AP29" s="454">
        <v>0</v>
      </c>
      <c r="AQ29" s="455">
        <v>0</v>
      </c>
      <c r="AR29" s="456">
        <f t="shared" si="6"/>
        <v>0</v>
      </c>
      <c r="AS29" s="456"/>
      <c r="AT29" s="103" t="str">
        <f t="shared" si="14"/>
        <v>ई-2</v>
      </c>
      <c r="AU29" s="466"/>
      <c r="AV29" s="112">
        <v>0</v>
      </c>
      <c r="AW29" s="103" t="str">
        <f t="shared" si="15"/>
        <v>ई-2</v>
      </c>
      <c r="AX29" s="110"/>
      <c r="AY29" s="113">
        <v>0</v>
      </c>
      <c r="AZ29" s="103" t="str">
        <f t="shared" si="16"/>
        <v>ई-2</v>
      </c>
      <c r="BA29" s="111"/>
      <c r="BB29" s="112">
        <v>0</v>
      </c>
      <c r="BC29" s="103" t="str">
        <f t="shared" si="17"/>
        <v>ई-2</v>
      </c>
      <c r="BD29" s="110"/>
      <c r="BE29" s="434">
        <f t="shared" si="18"/>
        <v>0</v>
      </c>
      <c r="BF29" s="429">
        <f>SUM(BE29*100)/BE12</f>
        <v>0</v>
      </c>
      <c r="BG29" s="276" t="str">
        <f t="shared" si="19"/>
        <v>ई-2</v>
      </c>
      <c r="BI29" s="93"/>
      <c r="BJ29" s="93"/>
      <c r="BK29" s="93"/>
    </row>
    <row r="30" spans="1:63" s="104" customFormat="1" ht="35.1" customHeight="1" x14ac:dyDescent="0.25">
      <c r="A30" s="93"/>
      <c r="B30" s="105">
        <f>Info_1!M22</f>
        <v>0</v>
      </c>
      <c r="C30" s="106">
        <f>Info_1!J22</f>
        <v>0</v>
      </c>
      <c r="D30" s="107">
        <f>Info_1!K22</f>
        <v>0</v>
      </c>
      <c r="E30" s="108">
        <f>Info_1!L22</f>
        <v>0</v>
      </c>
      <c r="F30" s="454">
        <v>0</v>
      </c>
      <c r="G30" s="455">
        <v>0</v>
      </c>
      <c r="H30" s="456">
        <f t="shared" si="1"/>
        <v>0</v>
      </c>
      <c r="I30" s="315"/>
      <c r="J30" s="103" t="str">
        <f t="shared" si="8"/>
        <v>ई-2</v>
      </c>
      <c r="K30" s="110"/>
      <c r="L30" s="454">
        <v>0</v>
      </c>
      <c r="M30" s="455">
        <v>0</v>
      </c>
      <c r="N30" s="456">
        <f t="shared" si="2"/>
        <v>0</v>
      </c>
      <c r="O30" s="315"/>
      <c r="P30" s="103" t="str">
        <f t="shared" si="9"/>
        <v>ई-2</v>
      </c>
      <c r="Q30" s="111"/>
      <c r="R30" s="454">
        <v>0</v>
      </c>
      <c r="S30" s="455">
        <v>0</v>
      </c>
      <c r="T30" s="456">
        <f t="shared" si="3"/>
        <v>0</v>
      </c>
      <c r="U30" s="315"/>
      <c r="V30" s="103" t="str">
        <f t="shared" si="10"/>
        <v>ई-2</v>
      </c>
      <c r="W30" s="110"/>
      <c r="X30" s="454">
        <v>0</v>
      </c>
      <c r="Y30" s="455">
        <v>0</v>
      </c>
      <c r="Z30" s="456">
        <f t="shared" si="0"/>
        <v>0</v>
      </c>
      <c r="AA30" s="315"/>
      <c r="AB30" s="103" t="str">
        <f t="shared" si="11"/>
        <v>ई-2</v>
      </c>
      <c r="AC30" s="111"/>
      <c r="AD30" s="454">
        <v>0</v>
      </c>
      <c r="AE30" s="455">
        <v>0</v>
      </c>
      <c r="AF30" s="456">
        <f t="shared" si="4"/>
        <v>0</v>
      </c>
      <c r="AG30" s="315"/>
      <c r="AH30" s="103" t="str">
        <f t="shared" si="12"/>
        <v>ई-2</v>
      </c>
      <c r="AI30" s="110"/>
      <c r="AJ30" s="454">
        <v>0</v>
      </c>
      <c r="AK30" s="455">
        <v>0</v>
      </c>
      <c r="AL30" s="456">
        <f t="shared" si="5"/>
        <v>0</v>
      </c>
      <c r="AM30" s="291"/>
      <c r="AN30" s="103" t="str">
        <f t="shared" si="13"/>
        <v>ई-2</v>
      </c>
      <c r="AO30" s="111"/>
      <c r="AP30" s="454">
        <v>0</v>
      </c>
      <c r="AQ30" s="455">
        <v>0</v>
      </c>
      <c r="AR30" s="456">
        <f t="shared" si="6"/>
        <v>0</v>
      </c>
      <c r="AS30" s="456"/>
      <c r="AT30" s="103" t="str">
        <f t="shared" si="14"/>
        <v>ई-2</v>
      </c>
      <c r="AU30" s="466"/>
      <c r="AV30" s="112">
        <v>0</v>
      </c>
      <c r="AW30" s="103" t="str">
        <f t="shared" si="15"/>
        <v>ई-2</v>
      </c>
      <c r="AX30" s="110"/>
      <c r="AY30" s="113">
        <v>0</v>
      </c>
      <c r="AZ30" s="103" t="str">
        <f t="shared" si="16"/>
        <v>ई-2</v>
      </c>
      <c r="BA30" s="111"/>
      <c r="BB30" s="112">
        <v>0</v>
      </c>
      <c r="BC30" s="103" t="str">
        <f t="shared" si="17"/>
        <v>ई-2</v>
      </c>
      <c r="BD30" s="110"/>
      <c r="BE30" s="434">
        <f t="shared" si="18"/>
        <v>0</v>
      </c>
      <c r="BF30" s="429">
        <f>SUM(BE30*100)/BE12</f>
        <v>0</v>
      </c>
      <c r="BG30" s="276" t="str">
        <f t="shared" si="19"/>
        <v>ई-2</v>
      </c>
      <c r="BI30" s="93"/>
      <c r="BJ30" s="93"/>
      <c r="BK30" s="93"/>
    </row>
    <row r="31" spans="1:63" s="104" customFormat="1" ht="35.1" customHeight="1" x14ac:dyDescent="0.25">
      <c r="A31" s="93"/>
      <c r="B31" s="105">
        <f>Info_1!M23</f>
        <v>0</v>
      </c>
      <c r="C31" s="106">
        <f>Info_1!J23</f>
        <v>0</v>
      </c>
      <c r="D31" s="107">
        <f>Info_1!K23</f>
        <v>0</v>
      </c>
      <c r="E31" s="108">
        <f>Info_1!L23</f>
        <v>0</v>
      </c>
      <c r="F31" s="454">
        <v>0</v>
      </c>
      <c r="G31" s="455">
        <v>0</v>
      </c>
      <c r="H31" s="456">
        <f t="shared" si="1"/>
        <v>0</v>
      </c>
      <c r="I31" s="315"/>
      <c r="J31" s="103" t="str">
        <f t="shared" si="8"/>
        <v>ई-2</v>
      </c>
      <c r="K31" s="114"/>
      <c r="L31" s="454">
        <v>0</v>
      </c>
      <c r="M31" s="455">
        <v>0</v>
      </c>
      <c r="N31" s="456">
        <f t="shared" si="2"/>
        <v>0</v>
      </c>
      <c r="O31" s="315"/>
      <c r="P31" s="103" t="str">
        <f t="shared" si="9"/>
        <v>ई-2</v>
      </c>
      <c r="Q31" s="115"/>
      <c r="R31" s="454">
        <v>0</v>
      </c>
      <c r="S31" s="455">
        <v>0</v>
      </c>
      <c r="T31" s="456">
        <f t="shared" si="3"/>
        <v>0</v>
      </c>
      <c r="U31" s="315"/>
      <c r="V31" s="103" t="str">
        <f t="shared" si="10"/>
        <v>ई-2</v>
      </c>
      <c r="W31" s="114"/>
      <c r="X31" s="454">
        <v>0</v>
      </c>
      <c r="Y31" s="455">
        <v>0</v>
      </c>
      <c r="Z31" s="456">
        <f t="shared" si="0"/>
        <v>0</v>
      </c>
      <c r="AA31" s="315"/>
      <c r="AB31" s="103" t="str">
        <f t="shared" si="11"/>
        <v>ई-2</v>
      </c>
      <c r="AC31" s="115"/>
      <c r="AD31" s="454">
        <v>0</v>
      </c>
      <c r="AE31" s="455">
        <v>0</v>
      </c>
      <c r="AF31" s="456">
        <f t="shared" si="4"/>
        <v>0</v>
      </c>
      <c r="AG31" s="315"/>
      <c r="AH31" s="103" t="str">
        <f t="shared" si="12"/>
        <v>ई-2</v>
      </c>
      <c r="AI31" s="114"/>
      <c r="AJ31" s="454">
        <v>0</v>
      </c>
      <c r="AK31" s="455">
        <v>0</v>
      </c>
      <c r="AL31" s="456">
        <f t="shared" si="5"/>
        <v>0</v>
      </c>
      <c r="AM31" s="291"/>
      <c r="AN31" s="103" t="str">
        <f t="shared" si="13"/>
        <v>ई-2</v>
      </c>
      <c r="AO31" s="115"/>
      <c r="AP31" s="454">
        <v>0</v>
      </c>
      <c r="AQ31" s="455">
        <v>0</v>
      </c>
      <c r="AR31" s="456">
        <f t="shared" si="6"/>
        <v>0</v>
      </c>
      <c r="AS31" s="456"/>
      <c r="AT31" s="103" t="str">
        <f t="shared" si="14"/>
        <v>ई-2</v>
      </c>
      <c r="AU31" s="466"/>
      <c r="AV31" s="116">
        <v>0</v>
      </c>
      <c r="AW31" s="103" t="str">
        <f t="shared" si="15"/>
        <v>ई-2</v>
      </c>
      <c r="AX31" s="114"/>
      <c r="AY31" s="117">
        <v>0</v>
      </c>
      <c r="AZ31" s="103" t="str">
        <f t="shared" si="16"/>
        <v>ई-2</v>
      </c>
      <c r="BA31" s="115"/>
      <c r="BB31" s="116">
        <v>0</v>
      </c>
      <c r="BC31" s="103" t="str">
        <f t="shared" si="17"/>
        <v>ई-2</v>
      </c>
      <c r="BD31" s="114"/>
      <c r="BE31" s="434">
        <f t="shared" si="18"/>
        <v>0</v>
      </c>
      <c r="BF31" s="429">
        <f>SUM(BE31*100)/BE12</f>
        <v>0</v>
      </c>
      <c r="BG31" s="276" t="str">
        <f t="shared" si="19"/>
        <v>ई-2</v>
      </c>
      <c r="BI31" s="93"/>
      <c r="BJ31" s="93"/>
      <c r="BK31" s="93"/>
    </row>
    <row r="32" spans="1:63" s="104" customFormat="1" ht="35.1" customHeight="1" x14ac:dyDescent="0.25">
      <c r="A32" s="93"/>
      <c r="B32" s="105">
        <f>Info_1!M24</f>
        <v>0</v>
      </c>
      <c r="C32" s="106">
        <f>Info_1!J24</f>
        <v>0</v>
      </c>
      <c r="D32" s="107">
        <f>Info_1!K24</f>
        <v>0</v>
      </c>
      <c r="E32" s="108">
        <f>Info_1!L24</f>
        <v>0</v>
      </c>
      <c r="F32" s="454">
        <v>0</v>
      </c>
      <c r="G32" s="455">
        <v>0</v>
      </c>
      <c r="H32" s="456">
        <f t="shared" si="1"/>
        <v>0</v>
      </c>
      <c r="I32" s="315"/>
      <c r="J32" s="103" t="str">
        <f t="shared" si="8"/>
        <v>ई-2</v>
      </c>
      <c r="K32" s="115"/>
      <c r="L32" s="454">
        <v>0</v>
      </c>
      <c r="M32" s="455">
        <v>0</v>
      </c>
      <c r="N32" s="456">
        <f t="shared" si="2"/>
        <v>0</v>
      </c>
      <c r="O32" s="315"/>
      <c r="P32" s="103" t="str">
        <f t="shared" si="9"/>
        <v>ई-2</v>
      </c>
      <c r="Q32" s="115"/>
      <c r="R32" s="454">
        <v>0</v>
      </c>
      <c r="S32" s="455">
        <v>0</v>
      </c>
      <c r="T32" s="456">
        <f t="shared" si="3"/>
        <v>0</v>
      </c>
      <c r="U32" s="315"/>
      <c r="V32" s="103" t="str">
        <f t="shared" si="10"/>
        <v>ई-2</v>
      </c>
      <c r="W32" s="114"/>
      <c r="X32" s="454">
        <v>0</v>
      </c>
      <c r="Y32" s="455">
        <v>0</v>
      </c>
      <c r="Z32" s="456">
        <f t="shared" si="0"/>
        <v>0</v>
      </c>
      <c r="AA32" s="315"/>
      <c r="AB32" s="103" t="str">
        <f t="shared" si="11"/>
        <v>ई-2</v>
      </c>
      <c r="AC32" s="115"/>
      <c r="AD32" s="454">
        <v>0</v>
      </c>
      <c r="AE32" s="455">
        <v>0</v>
      </c>
      <c r="AF32" s="456">
        <f t="shared" si="4"/>
        <v>0</v>
      </c>
      <c r="AG32" s="315"/>
      <c r="AH32" s="103" t="str">
        <f t="shared" si="12"/>
        <v>ई-2</v>
      </c>
      <c r="AI32" s="114"/>
      <c r="AJ32" s="454">
        <v>0</v>
      </c>
      <c r="AK32" s="455">
        <v>0</v>
      </c>
      <c r="AL32" s="456">
        <f t="shared" si="5"/>
        <v>0</v>
      </c>
      <c r="AM32" s="291"/>
      <c r="AN32" s="103" t="str">
        <f t="shared" si="13"/>
        <v>ई-2</v>
      </c>
      <c r="AO32" s="115"/>
      <c r="AP32" s="454">
        <v>0</v>
      </c>
      <c r="AQ32" s="455">
        <v>0</v>
      </c>
      <c r="AR32" s="456">
        <f t="shared" si="6"/>
        <v>0</v>
      </c>
      <c r="AS32" s="456"/>
      <c r="AT32" s="103" t="str">
        <f t="shared" si="14"/>
        <v>ई-2</v>
      </c>
      <c r="AU32" s="466"/>
      <c r="AV32" s="116">
        <v>0</v>
      </c>
      <c r="AW32" s="103" t="str">
        <f t="shared" si="15"/>
        <v>ई-2</v>
      </c>
      <c r="AX32" s="114"/>
      <c r="AY32" s="117">
        <v>0</v>
      </c>
      <c r="AZ32" s="103" t="str">
        <f t="shared" si="16"/>
        <v>ई-2</v>
      </c>
      <c r="BA32" s="115"/>
      <c r="BB32" s="116">
        <v>0</v>
      </c>
      <c r="BC32" s="103" t="str">
        <f t="shared" si="17"/>
        <v>ई-2</v>
      </c>
      <c r="BD32" s="114"/>
      <c r="BE32" s="434">
        <f t="shared" si="18"/>
        <v>0</v>
      </c>
      <c r="BF32" s="429">
        <f>SUM(BE32*100)/BE12</f>
        <v>0</v>
      </c>
      <c r="BG32" s="276" t="str">
        <f t="shared" si="19"/>
        <v>ई-2</v>
      </c>
      <c r="BI32" s="93"/>
      <c r="BJ32" s="93"/>
      <c r="BK32" s="93"/>
    </row>
    <row r="33" spans="1:63" s="104" customFormat="1" ht="35.1" customHeight="1" x14ac:dyDescent="0.25">
      <c r="A33" s="93"/>
      <c r="B33" s="105">
        <f>Info_1!M25</f>
        <v>0</v>
      </c>
      <c r="C33" s="106">
        <f>Info_1!J25</f>
        <v>0</v>
      </c>
      <c r="D33" s="107">
        <f>Info_1!K25</f>
        <v>0</v>
      </c>
      <c r="E33" s="108">
        <f>Info_1!L25</f>
        <v>0</v>
      </c>
      <c r="F33" s="454">
        <v>0</v>
      </c>
      <c r="G33" s="455">
        <v>0</v>
      </c>
      <c r="H33" s="456">
        <f t="shared" si="1"/>
        <v>0</v>
      </c>
      <c r="I33" s="314"/>
      <c r="J33" s="103" t="str">
        <f t="shared" si="8"/>
        <v>ई-2</v>
      </c>
      <c r="K33" s="110"/>
      <c r="L33" s="454">
        <v>0</v>
      </c>
      <c r="M33" s="455">
        <v>0</v>
      </c>
      <c r="N33" s="456">
        <f t="shared" si="2"/>
        <v>0</v>
      </c>
      <c r="O33" s="314"/>
      <c r="P33" s="103" t="str">
        <f t="shared" si="9"/>
        <v>ई-2</v>
      </c>
      <c r="Q33" s="111"/>
      <c r="R33" s="454">
        <v>0</v>
      </c>
      <c r="S33" s="455">
        <v>0</v>
      </c>
      <c r="T33" s="456">
        <f t="shared" si="3"/>
        <v>0</v>
      </c>
      <c r="U33" s="314"/>
      <c r="V33" s="103" t="str">
        <f t="shared" si="10"/>
        <v>ई-2</v>
      </c>
      <c r="W33" s="110"/>
      <c r="X33" s="454">
        <v>0</v>
      </c>
      <c r="Y33" s="455">
        <v>0</v>
      </c>
      <c r="Z33" s="456">
        <f t="shared" si="0"/>
        <v>0</v>
      </c>
      <c r="AA33" s="314"/>
      <c r="AB33" s="103" t="str">
        <f t="shared" si="11"/>
        <v>ई-2</v>
      </c>
      <c r="AC33" s="111"/>
      <c r="AD33" s="454">
        <v>0</v>
      </c>
      <c r="AE33" s="455">
        <v>0</v>
      </c>
      <c r="AF33" s="456">
        <f t="shared" si="4"/>
        <v>0</v>
      </c>
      <c r="AG33" s="314"/>
      <c r="AH33" s="103" t="str">
        <f t="shared" si="12"/>
        <v>ई-2</v>
      </c>
      <c r="AI33" s="110"/>
      <c r="AJ33" s="454">
        <v>0</v>
      </c>
      <c r="AK33" s="455">
        <v>0</v>
      </c>
      <c r="AL33" s="456">
        <f t="shared" si="5"/>
        <v>0</v>
      </c>
      <c r="AM33" s="297"/>
      <c r="AN33" s="103" t="str">
        <f t="shared" si="13"/>
        <v>ई-2</v>
      </c>
      <c r="AO33" s="111"/>
      <c r="AP33" s="454">
        <v>0</v>
      </c>
      <c r="AQ33" s="455">
        <v>0</v>
      </c>
      <c r="AR33" s="456">
        <f t="shared" si="6"/>
        <v>0</v>
      </c>
      <c r="AS33" s="473"/>
      <c r="AT33" s="103" t="str">
        <f t="shared" si="14"/>
        <v>ई-2</v>
      </c>
      <c r="AU33" s="466"/>
      <c r="AV33" s="112">
        <v>0</v>
      </c>
      <c r="AW33" s="103" t="str">
        <f t="shared" si="15"/>
        <v>ई-2</v>
      </c>
      <c r="AX33" s="110"/>
      <c r="AY33" s="113">
        <v>0</v>
      </c>
      <c r="AZ33" s="103" t="str">
        <f t="shared" si="16"/>
        <v>ई-2</v>
      </c>
      <c r="BA33" s="111"/>
      <c r="BB33" s="112">
        <v>0</v>
      </c>
      <c r="BC33" s="103" t="str">
        <f t="shared" si="17"/>
        <v>ई-2</v>
      </c>
      <c r="BD33" s="110"/>
      <c r="BE33" s="434">
        <f t="shared" si="18"/>
        <v>0</v>
      </c>
      <c r="BF33" s="429">
        <f>SUM(BE33*100)/BE12</f>
        <v>0</v>
      </c>
      <c r="BG33" s="276" t="str">
        <f t="shared" si="19"/>
        <v>ई-2</v>
      </c>
      <c r="BI33" s="93"/>
      <c r="BJ33" s="93"/>
      <c r="BK33" s="93"/>
    </row>
    <row r="34" spans="1:63" s="104" customFormat="1" ht="35.1" customHeight="1" thickBot="1" x14ac:dyDescent="0.3">
      <c r="A34" s="93"/>
      <c r="B34" s="124">
        <f>Info_1!M26</f>
        <v>0</v>
      </c>
      <c r="C34" s="125">
        <f>Info_1!J26</f>
        <v>0</v>
      </c>
      <c r="D34" s="126">
        <f>Info_1!K26</f>
        <v>0</v>
      </c>
      <c r="E34" s="127">
        <f>Info_1!L26</f>
        <v>0</v>
      </c>
      <c r="F34" s="457">
        <v>0</v>
      </c>
      <c r="G34" s="458">
        <v>0</v>
      </c>
      <c r="H34" s="456">
        <f t="shared" si="1"/>
        <v>0</v>
      </c>
      <c r="I34" s="316"/>
      <c r="J34" s="280" t="str">
        <f t="shared" si="8"/>
        <v>ई-2</v>
      </c>
      <c r="K34" s="131"/>
      <c r="L34" s="457">
        <v>0</v>
      </c>
      <c r="M34" s="458">
        <v>0</v>
      </c>
      <c r="N34" s="456">
        <f t="shared" si="2"/>
        <v>0</v>
      </c>
      <c r="O34" s="316"/>
      <c r="P34" s="280" t="str">
        <f t="shared" si="9"/>
        <v>ई-2</v>
      </c>
      <c r="Q34" s="130"/>
      <c r="R34" s="457">
        <v>0</v>
      </c>
      <c r="S34" s="458">
        <v>0</v>
      </c>
      <c r="T34" s="456">
        <f t="shared" si="3"/>
        <v>0</v>
      </c>
      <c r="U34" s="316"/>
      <c r="V34" s="280" t="str">
        <f t="shared" si="10"/>
        <v>ई-2</v>
      </c>
      <c r="W34" s="131"/>
      <c r="X34" s="457">
        <v>0</v>
      </c>
      <c r="Y34" s="458">
        <v>0</v>
      </c>
      <c r="Z34" s="456">
        <f t="shared" si="0"/>
        <v>0</v>
      </c>
      <c r="AA34" s="316"/>
      <c r="AB34" s="280" t="str">
        <f t="shared" si="11"/>
        <v>ई-2</v>
      </c>
      <c r="AC34" s="130"/>
      <c r="AD34" s="457">
        <v>0</v>
      </c>
      <c r="AE34" s="458">
        <v>0</v>
      </c>
      <c r="AF34" s="456">
        <f t="shared" si="4"/>
        <v>0</v>
      </c>
      <c r="AG34" s="316"/>
      <c r="AH34" s="280" t="str">
        <f t="shared" si="12"/>
        <v>ई-2</v>
      </c>
      <c r="AI34" s="131"/>
      <c r="AJ34" s="457">
        <v>0</v>
      </c>
      <c r="AK34" s="458">
        <v>0</v>
      </c>
      <c r="AL34" s="456">
        <f t="shared" si="5"/>
        <v>0</v>
      </c>
      <c r="AM34" s="128"/>
      <c r="AN34" s="280" t="str">
        <f t="shared" si="13"/>
        <v>ई-2</v>
      </c>
      <c r="AO34" s="130"/>
      <c r="AP34" s="457">
        <v>0</v>
      </c>
      <c r="AQ34" s="458">
        <v>0</v>
      </c>
      <c r="AR34" s="456">
        <f t="shared" si="6"/>
        <v>0</v>
      </c>
      <c r="AS34" s="473"/>
      <c r="AT34" s="280" t="str">
        <f t="shared" si="14"/>
        <v>ई-2</v>
      </c>
      <c r="AU34" s="467"/>
      <c r="AV34" s="132">
        <v>0</v>
      </c>
      <c r="AW34" s="280" t="str">
        <f t="shared" si="15"/>
        <v>ई-2</v>
      </c>
      <c r="AX34" s="131"/>
      <c r="AY34" s="133">
        <v>0</v>
      </c>
      <c r="AZ34" s="280" t="str">
        <f t="shared" si="16"/>
        <v>ई-2</v>
      </c>
      <c r="BA34" s="130"/>
      <c r="BB34" s="132">
        <v>0</v>
      </c>
      <c r="BC34" s="280" t="str">
        <f t="shared" si="17"/>
        <v>ई-2</v>
      </c>
      <c r="BD34" s="131"/>
      <c r="BE34" s="434">
        <f t="shared" si="18"/>
        <v>0</v>
      </c>
      <c r="BF34" s="430">
        <f>SUM(BE34*100)/BE12</f>
        <v>0</v>
      </c>
      <c r="BG34" s="281" t="str">
        <f t="shared" si="19"/>
        <v>ई-2</v>
      </c>
      <c r="BI34" s="93"/>
      <c r="BJ34" s="93"/>
      <c r="BK34" s="93"/>
    </row>
    <row r="35" spans="1:63" s="104" customFormat="1" ht="35.1" customHeight="1" x14ac:dyDescent="0.25">
      <c r="A35" s="93"/>
      <c r="B35" s="94">
        <f>Info_1!M27</f>
        <v>0</v>
      </c>
      <c r="C35" s="120">
        <f>Info_1!J27</f>
        <v>0</v>
      </c>
      <c r="D35" s="121">
        <f>Info_1!K27</f>
        <v>0</v>
      </c>
      <c r="E35" s="97">
        <f>Info_1!L27</f>
        <v>0</v>
      </c>
      <c r="F35" s="451">
        <v>0</v>
      </c>
      <c r="G35" s="452">
        <v>0</v>
      </c>
      <c r="H35" s="456">
        <f t="shared" si="1"/>
        <v>0</v>
      </c>
      <c r="I35" s="317"/>
      <c r="J35" s="98" t="str">
        <f t="shared" si="8"/>
        <v>ई-2</v>
      </c>
      <c r="K35" s="99"/>
      <c r="L35" s="451">
        <v>0</v>
      </c>
      <c r="M35" s="452">
        <v>0</v>
      </c>
      <c r="N35" s="456">
        <f t="shared" si="2"/>
        <v>0</v>
      </c>
      <c r="O35" s="317"/>
      <c r="P35" s="98" t="str">
        <f t="shared" si="9"/>
        <v>ई-2</v>
      </c>
      <c r="Q35" s="100"/>
      <c r="R35" s="451">
        <v>0</v>
      </c>
      <c r="S35" s="452">
        <v>0</v>
      </c>
      <c r="T35" s="456">
        <f t="shared" si="3"/>
        <v>0</v>
      </c>
      <c r="U35" s="317"/>
      <c r="V35" s="98" t="str">
        <f t="shared" si="10"/>
        <v>ई-2</v>
      </c>
      <c r="W35" s="99"/>
      <c r="X35" s="451">
        <v>0</v>
      </c>
      <c r="Y35" s="452">
        <v>0</v>
      </c>
      <c r="Z35" s="456">
        <f t="shared" si="0"/>
        <v>0</v>
      </c>
      <c r="AA35" s="317"/>
      <c r="AB35" s="98" t="str">
        <f t="shared" si="11"/>
        <v>ई-2</v>
      </c>
      <c r="AC35" s="100"/>
      <c r="AD35" s="451">
        <v>0</v>
      </c>
      <c r="AE35" s="452">
        <v>0</v>
      </c>
      <c r="AF35" s="456">
        <f t="shared" si="4"/>
        <v>0</v>
      </c>
      <c r="AG35" s="317"/>
      <c r="AH35" s="98" t="str">
        <f t="shared" si="12"/>
        <v>ई-2</v>
      </c>
      <c r="AI35" s="99"/>
      <c r="AJ35" s="451">
        <v>0</v>
      </c>
      <c r="AK35" s="452">
        <v>0</v>
      </c>
      <c r="AL35" s="456">
        <f t="shared" si="5"/>
        <v>0</v>
      </c>
      <c r="AM35" s="109"/>
      <c r="AN35" s="98" t="str">
        <f t="shared" si="13"/>
        <v>ई-2</v>
      </c>
      <c r="AO35" s="100"/>
      <c r="AP35" s="451">
        <v>0</v>
      </c>
      <c r="AQ35" s="452">
        <v>0</v>
      </c>
      <c r="AR35" s="456">
        <f t="shared" si="6"/>
        <v>0</v>
      </c>
      <c r="AS35" s="474"/>
      <c r="AT35" s="98" t="str">
        <f t="shared" si="14"/>
        <v>ई-2</v>
      </c>
      <c r="AU35" s="465"/>
      <c r="AV35" s="101">
        <v>0</v>
      </c>
      <c r="AW35" s="98" t="str">
        <f t="shared" si="15"/>
        <v>ई-2</v>
      </c>
      <c r="AX35" s="99"/>
      <c r="AY35" s="102">
        <v>0</v>
      </c>
      <c r="AZ35" s="98" t="str">
        <f t="shared" si="16"/>
        <v>ई-2</v>
      </c>
      <c r="BA35" s="100"/>
      <c r="BB35" s="101">
        <v>0</v>
      </c>
      <c r="BC35" s="98" t="str">
        <f t="shared" si="17"/>
        <v>ई-2</v>
      </c>
      <c r="BD35" s="99"/>
      <c r="BE35" s="434">
        <f t="shared" si="18"/>
        <v>0</v>
      </c>
      <c r="BF35" s="428">
        <f>SUM(BE35*100)/BE12</f>
        <v>0</v>
      </c>
      <c r="BG35" s="278" t="str">
        <f t="shared" si="19"/>
        <v>ई-2</v>
      </c>
      <c r="BI35" s="93"/>
      <c r="BJ35" s="93"/>
      <c r="BK35" s="93"/>
    </row>
    <row r="36" spans="1:63" s="104" customFormat="1" ht="35.1" customHeight="1" x14ac:dyDescent="0.25">
      <c r="A36" s="93"/>
      <c r="B36" s="105">
        <f>Info_1!M28</f>
        <v>0</v>
      </c>
      <c r="C36" s="106">
        <f>Info_1!J28</f>
        <v>0</v>
      </c>
      <c r="D36" s="107">
        <f>Info_1!K28</f>
        <v>0</v>
      </c>
      <c r="E36" s="108">
        <f>Info_1!L28</f>
        <v>0</v>
      </c>
      <c r="F36" s="454">
        <v>0</v>
      </c>
      <c r="G36" s="455">
        <v>0</v>
      </c>
      <c r="H36" s="456">
        <f t="shared" si="1"/>
        <v>0</v>
      </c>
      <c r="I36" s="315"/>
      <c r="J36" s="103" t="str">
        <f t="shared" si="8"/>
        <v>ई-2</v>
      </c>
      <c r="K36" s="110"/>
      <c r="L36" s="454">
        <v>0</v>
      </c>
      <c r="M36" s="455">
        <v>0</v>
      </c>
      <c r="N36" s="456">
        <f t="shared" si="2"/>
        <v>0</v>
      </c>
      <c r="O36" s="315"/>
      <c r="P36" s="103" t="str">
        <f t="shared" si="9"/>
        <v>ई-2</v>
      </c>
      <c r="Q36" s="111"/>
      <c r="R36" s="454">
        <v>0</v>
      </c>
      <c r="S36" s="455">
        <v>0</v>
      </c>
      <c r="T36" s="456">
        <f t="shared" si="3"/>
        <v>0</v>
      </c>
      <c r="U36" s="315"/>
      <c r="V36" s="103" t="str">
        <f t="shared" si="10"/>
        <v>ई-2</v>
      </c>
      <c r="W36" s="110"/>
      <c r="X36" s="454">
        <v>0</v>
      </c>
      <c r="Y36" s="455">
        <v>0</v>
      </c>
      <c r="Z36" s="456">
        <f t="shared" si="0"/>
        <v>0</v>
      </c>
      <c r="AA36" s="315"/>
      <c r="AB36" s="103" t="str">
        <f t="shared" si="11"/>
        <v>ई-2</v>
      </c>
      <c r="AC36" s="111"/>
      <c r="AD36" s="454">
        <v>0</v>
      </c>
      <c r="AE36" s="455">
        <v>0</v>
      </c>
      <c r="AF36" s="456">
        <f t="shared" si="4"/>
        <v>0</v>
      </c>
      <c r="AG36" s="315"/>
      <c r="AH36" s="103" t="str">
        <f t="shared" si="12"/>
        <v>ई-2</v>
      </c>
      <c r="AI36" s="110"/>
      <c r="AJ36" s="454">
        <v>0</v>
      </c>
      <c r="AK36" s="455">
        <v>0</v>
      </c>
      <c r="AL36" s="456">
        <f t="shared" si="5"/>
        <v>0</v>
      </c>
      <c r="AM36" s="291"/>
      <c r="AN36" s="103" t="str">
        <f t="shared" si="13"/>
        <v>ई-2</v>
      </c>
      <c r="AO36" s="111"/>
      <c r="AP36" s="454">
        <v>0</v>
      </c>
      <c r="AQ36" s="455">
        <v>0</v>
      </c>
      <c r="AR36" s="456">
        <f t="shared" si="6"/>
        <v>0</v>
      </c>
      <c r="AS36" s="456"/>
      <c r="AT36" s="103" t="str">
        <f t="shared" si="14"/>
        <v>ई-2</v>
      </c>
      <c r="AU36" s="466"/>
      <c r="AV36" s="112">
        <v>0</v>
      </c>
      <c r="AW36" s="103" t="str">
        <f t="shared" si="15"/>
        <v>ई-2</v>
      </c>
      <c r="AX36" s="110"/>
      <c r="AY36" s="113">
        <v>0</v>
      </c>
      <c r="AZ36" s="103" t="str">
        <f t="shared" si="16"/>
        <v>ई-2</v>
      </c>
      <c r="BA36" s="111"/>
      <c r="BB36" s="112">
        <v>0</v>
      </c>
      <c r="BC36" s="103" t="str">
        <f t="shared" si="17"/>
        <v>ई-2</v>
      </c>
      <c r="BD36" s="110"/>
      <c r="BE36" s="434">
        <f t="shared" si="18"/>
        <v>0</v>
      </c>
      <c r="BF36" s="429">
        <f>SUM(BE36*100)/BE12</f>
        <v>0</v>
      </c>
      <c r="BG36" s="276" t="str">
        <f t="shared" si="19"/>
        <v>ई-2</v>
      </c>
      <c r="BI36" s="93"/>
      <c r="BJ36" s="93"/>
      <c r="BK36" s="93"/>
    </row>
    <row r="37" spans="1:63" s="104" customFormat="1" ht="35.1" customHeight="1" x14ac:dyDescent="0.25">
      <c r="A37" s="93"/>
      <c r="B37" s="105">
        <f>Info_1!M29</f>
        <v>0</v>
      </c>
      <c r="C37" s="106">
        <f>Info_1!J29</f>
        <v>0</v>
      </c>
      <c r="D37" s="107">
        <f>Info_1!K29</f>
        <v>0</v>
      </c>
      <c r="E37" s="108">
        <f>Info_1!L29</f>
        <v>0</v>
      </c>
      <c r="F37" s="454">
        <v>0</v>
      </c>
      <c r="G37" s="455">
        <v>0</v>
      </c>
      <c r="H37" s="456">
        <f t="shared" si="1"/>
        <v>0</v>
      </c>
      <c r="I37" s="315"/>
      <c r="J37" s="103" t="str">
        <f t="shared" si="8"/>
        <v>ई-2</v>
      </c>
      <c r="K37" s="114"/>
      <c r="L37" s="454">
        <v>0</v>
      </c>
      <c r="M37" s="455">
        <v>0</v>
      </c>
      <c r="N37" s="456">
        <f t="shared" si="2"/>
        <v>0</v>
      </c>
      <c r="O37" s="315"/>
      <c r="P37" s="103" t="str">
        <f t="shared" si="9"/>
        <v>ई-2</v>
      </c>
      <c r="Q37" s="115"/>
      <c r="R37" s="454">
        <v>0</v>
      </c>
      <c r="S37" s="455">
        <v>0</v>
      </c>
      <c r="T37" s="456">
        <f t="shared" si="3"/>
        <v>0</v>
      </c>
      <c r="U37" s="315"/>
      <c r="V37" s="103" t="str">
        <f t="shared" si="10"/>
        <v>ई-2</v>
      </c>
      <c r="W37" s="114"/>
      <c r="X37" s="454">
        <v>0</v>
      </c>
      <c r="Y37" s="455">
        <v>0</v>
      </c>
      <c r="Z37" s="456">
        <f t="shared" si="0"/>
        <v>0</v>
      </c>
      <c r="AA37" s="315"/>
      <c r="AB37" s="103" t="str">
        <f t="shared" si="11"/>
        <v>ई-2</v>
      </c>
      <c r="AC37" s="115"/>
      <c r="AD37" s="454">
        <v>0</v>
      </c>
      <c r="AE37" s="455">
        <v>0</v>
      </c>
      <c r="AF37" s="456">
        <f t="shared" si="4"/>
        <v>0</v>
      </c>
      <c r="AG37" s="315"/>
      <c r="AH37" s="103" t="str">
        <f t="shared" si="12"/>
        <v>ई-2</v>
      </c>
      <c r="AI37" s="114"/>
      <c r="AJ37" s="454">
        <v>0</v>
      </c>
      <c r="AK37" s="455">
        <v>0</v>
      </c>
      <c r="AL37" s="456">
        <f t="shared" si="5"/>
        <v>0</v>
      </c>
      <c r="AM37" s="291"/>
      <c r="AN37" s="103" t="str">
        <f t="shared" si="13"/>
        <v>ई-2</v>
      </c>
      <c r="AO37" s="115"/>
      <c r="AP37" s="454">
        <v>0</v>
      </c>
      <c r="AQ37" s="455">
        <v>0</v>
      </c>
      <c r="AR37" s="456">
        <f t="shared" si="6"/>
        <v>0</v>
      </c>
      <c r="AS37" s="456"/>
      <c r="AT37" s="103" t="str">
        <f t="shared" si="14"/>
        <v>ई-2</v>
      </c>
      <c r="AU37" s="466"/>
      <c r="AV37" s="116">
        <v>0</v>
      </c>
      <c r="AW37" s="103" t="str">
        <f t="shared" si="15"/>
        <v>ई-2</v>
      </c>
      <c r="AX37" s="114"/>
      <c r="AY37" s="117">
        <v>0</v>
      </c>
      <c r="AZ37" s="103" t="str">
        <f t="shared" si="16"/>
        <v>ई-2</v>
      </c>
      <c r="BA37" s="115"/>
      <c r="BB37" s="116">
        <v>0</v>
      </c>
      <c r="BC37" s="103" t="str">
        <f t="shared" si="17"/>
        <v>ई-2</v>
      </c>
      <c r="BD37" s="114"/>
      <c r="BE37" s="434">
        <f t="shared" si="18"/>
        <v>0</v>
      </c>
      <c r="BF37" s="429">
        <f>SUM(BE37*100)/BE12</f>
        <v>0</v>
      </c>
      <c r="BG37" s="276" t="str">
        <f t="shared" si="19"/>
        <v>ई-2</v>
      </c>
      <c r="BI37" s="93"/>
      <c r="BJ37" s="93"/>
      <c r="BK37" s="93"/>
    </row>
    <row r="38" spans="1:63" s="104" customFormat="1" ht="35.1" customHeight="1" x14ac:dyDescent="0.25">
      <c r="A38" s="93"/>
      <c r="B38" s="105">
        <f>Info_1!M30</f>
        <v>0</v>
      </c>
      <c r="C38" s="106">
        <f>Info_1!J30</f>
        <v>0</v>
      </c>
      <c r="D38" s="107">
        <f>Info_1!K30</f>
        <v>0</v>
      </c>
      <c r="E38" s="108">
        <f>Info_1!L30</f>
        <v>0</v>
      </c>
      <c r="F38" s="454">
        <v>0</v>
      </c>
      <c r="G38" s="455">
        <v>0</v>
      </c>
      <c r="H38" s="456">
        <f t="shared" si="1"/>
        <v>0</v>
      </c>
      <c r="I38" s="315"/>
      <c r="J38" s="103" t="str">
        <f t="shared" si="8"/>
        <v>ई-2</v>
      </c>
      <c r="K38" s="114"/>
      <c r="L38" s="454">
        <v>0</v>
      </c>
      <c r="M38" s="455">
        <v>0</v>
      </c>
      <c r="N38" s="456">
        <f t="shared" si="2"/>
        <v>0</v>
      </c>
      <c r="O38" s="315"/>
      <c r="P38" s="103" t="str">
        <f t="shared" si="9"/>
        <v>ई-2</v>
      </c>
      <c r="Q38" s="115"/>
      <c r="R38" s="454">
        <v>0</v>
      </c>
      <c r="S38" s="455">
        <v>0</v>
      </c>
      <c r="T38" s="456">
        <f t="shared" si="3"/>
        <v>0</v>
      </c>
      <c r="U38" s="315"/>
      <c r="V38" s="103" t="str">
        <f t="shared" si="10"/>
        <v>ई-2</v>
      </c>
      <c r="W38" s="114"/>
      <c r="X38" s="454">
        <v>0</v>
      </c>
      <c r="Y38" s="455">
        <v>0</v>
      </c>
      <c r="Z38" s="456">
        <f t="shared" si="0"/>
        <v>0</v>
      </c>
      <c r="AA38" s="315"/>
      <c r="AB38" s="103" t="str">
        <f t="shared" si="11"/>
        <v>ई-2</v>
      </c>
      <c r="AC38" s="115"/>
      <c r="AD38" s="454">
        <v>0</v>
      </c>
      <c r="AE38" s="455">
        <v>0</v>
      </c>
      <c r="AF38" s="456">
        <f t="shared" si="4"/>
        <v>0</v>
      </c>
      <c r="AG38" s="315"/>
      <c r="AH38" s="103" t="str">
        <f t="shared" si="12"/>
        <v>ई-2</v>
      </c>
      <c r="AI38" s="114"/>
      <c r="AJ38" s="454">
        <v>0</v>
      </c>
      <c r="AK38" s="455">
        <v>0</v>
      </c>
      <c r="AL38" s="456">
        <f t="shared" si="5"/>
        <v>0</v>
      </c>
      <c r="AM38" s="291"/>
      <c r="AN38" s="103" t="str">
        <f t="shared" si="13"/>
        <v>ई-2</v>
      </c>
      <c r="AO38" s="115"/>
      <c r="AP38" s="454">
        <v>0</v>
      </c>
      <c r="AQ38" s="455">
        <v>0</v>
      </c>
      <c r="AR38" s="456">
        <f t="shared" si="6"/>
        <v>0</v>
      </c>
      <c r="AS38" s="456"/>
      <c r="AT38" s="103" t="str">
        <f t="shared" si="14"/>
        <v>ई-2</v>
      </c>
      <c r="AU38" s="466"/>
      <c r="AV38" s="116">
        <v>0</v>
      </c>
      <c r="AW38" s="103" t="str">
        <f t="shared" si="15"/>
        <v>ई-2</v>
      </c>
      <c r="AX38" s="114"/>
      <c r="AY38" s="117">
        <v>0</v>
      </c>
      <c r="AZ38" s="103" t="str">
        <f t="shared" si="16"/>
        <v>ई-2</v>
      </c>
      <c r="BA38" s="115"/>
      <c r="BB38" s="116">
        <v>0</v>
      </c>
      <c r="BC38" s="103" t="str">
        <f t="shared" si="17"/>
        <v>ई-2</v>
      </c>
      <c r="BD38" s="114"/>
      <c r="BE38" s="434">
        <f t="shared" si="18"/>
        <v>0</v>
      </c>
      <c r="BF38" s="429">
        <f>SUM(BE38*100)/BE12</f>
        <v>0</v>
      </c>
      <c r="BG38" s="276" t="str">
        <f t="shared" si="19"/>
        <v>ई-2</v>
      </c>
      <c r="BI38" s="93"/>
      <c r="BJ38" s="93"/>
      <c r="BK38" s="93"/>
    </row>
    <row r="39" spans="1:63" s="104" customFormat="1" ht="35.1" customHeight="1" x14ac:dyDescent="0.25">
      <c r="A39" s="93"/>
      <c r="B39" s="105">
        <f>Info_1!M31</f>
        <v>0</v>
      </c>
      <c r="C39" s="106">
        <f>Info_1!J31</f>
        <v>0</v>
      </c>
      <c r="D39" s="107">
        <f>Info_1!K31</f>
        <v>0</v>
      </c>
      <c r="E39" s="108">
        <f>Info_1!L31</f>
        <v>0</v>
      </c>
      <c r="F39" s="454">
        <v>0</v>
      </c>
      <c r="G39" s="455">
        <v>0</v>
      </c>
      <c r="H39" s="456">
        <f t="shared" si="1"/>
        <v>0</v>
      </c>
      <c r="I39" s="315"/>
      <c r="J39" s="103" t="str">
        <f t="shared" si="8"/>
        <v>ई-2</v>
      </c>
      <c r="K39" s="114"/>
      <c r="L39" s="454">
        <v>0</v>
      </c>
      <c r="M39" s="455">
        <v>0</v>
      </c>
      <c r="N39" s="456">
        <f t="shared" si="2"/>
        <v>0</v>
      </c>
      <c r="O39" s="315"/>
      <c r="P39" s="103" t="str">
        <f t="shared" si="9"/>
        <v>ई-2</v>
      </c>
      <c r="Q39" s="115"/>
      <c r="R39" s="454">
        <v>0</v>
      </c>
      <c r="S39" s="455">
        <v>0</v>
      </c>
      <c r="T39" s="456">
        <f t="shared" si="3"/>
        <v>0</v>
      </c>
      <c r="U39" s="315"/>
      <c r="V39" s="103" t="str">
        <f t="shared" si="10"/>
        <v>ई-2</v>
      </c>
      <c r="W39" s="114"/>
      <c r="X39" s="454">
        <v>0</v>
      </c>
      <c r="Y39" s="455">
        <v>0</v>
      </c>
      <c r="Z39" s="456">
        <f t="shared" si="0"/>
        <v>0</v>
      </c>
      <c r="AA39" s="315"/>
      <c r="AB39" s="103" t="str">
        <f t="shared" si="11"/>
        <v>ई-2</v>
      </c>
      <c r="AC39" s="115"/>
      <c r="AD39" s="454">
        <v>0</v>
      </c>
      <c r="AE39" s="455">
        <v>0</v>
      </c>
      <c r="AF39" s="456">
        <f t="shared" si="4"/>
        <v>0</v>
      </c>
      <c r="AG39" s="315"/>
      <c r="AH39" s="103" t="str">
        <f t="shared" si="12"/>
        <v>ई-2</v>
      </c>
      <c r="AI39" s="114"/>
      <c r="AJ39" s="454">
        <v>0</v>
      </c>
      <c r="AK39" s="455">
        <v>0</v>
      </c>
      <c r="AL39" s="456">
        <f t="shared" si="5"/>
        <v>0</v>
      </c>
      <c r="AM39" s="291"/>
      <c r="AN39" s="103" t="str">
        <f t="shared" si="13"/>
        <v>ई-2</v>
      </c>
      <c r="AO39" s="115"/>
      <c r="AP39" s="454">
        <v>0</v>
      </c>
      <c r="AQ39" s="455">
        <v>0</v>
      </c>
      <c r="AR39" s="456">
        <f t="shared" si="6"/>
        <v>0</v>
      </c>
      <c r="AS39" s="456"/>
      <c r="AT39" s="103" t="str">
        <f t="shared" si="14"/>
        <v>ई-2</v>
      </c>
      <c r="AU39" s="466"/>
      <c r="AV39" s="116">
        <v>0</v>
      </c>
      <c r="AW39" s="103" t="str">
        <f t="shared" si="15"/>
        <v>ई-2</v>
      </c>
      <c r="AX39" s="114"/>
      <c r="AY39" s="117">
        <v>0</v>
      </c>
      <c r="AZ39" s="103" t="str">
        <f t="shared" si="16"/>
        <v>ई-2</v>
      </c>
      <c r="BA39" s="115"/>
      <c r="BB39" s="116">
        <v>0</v>
      </c>
      <c r="BC39" s="103" t="str">
        <f t="shared" si="17"/>
        <v>ई-2</v>
      </c>
      <c r="BD39" s="114"/>
      <c r="BE39" s="434">
        <f t="shared" si="18"/>
        <v>0</v>
      </c>
      <c r="BF39" s="429">
        <f>SUM(BE39*100)/BE12</f>
        <v>0</v>
      </c>
      <c r="BG39" s="276" t="str">
        <f t="shared" si="19"/>
        <v>ई-2</v>
      </c>
      <c r="BI39" s="93"/>
      <c r="BJ39" s="93"/>
      <c r="BK39" s="93"/>
    </row>
    <row r="40" spans="1:63" s="123" customFormat="1" ht="35.1" customHeight="1" x14ac:dyDescent="0.25">
      <c r="A40" s="122"/>
      <c r="B40" s="105">
        <f>Info_1!M32</f>
        <v>0</v>
      </c>
      <c r="C40" s="106">
        <f>Info_1!J32</f>
        <v>0</v>
      </c>
      <c r="D40" s="107">
        <f>Info_1!K32</f>
        <v>0</v>
      </c>
      <c r="E40" s="108">
        <f>Info_1!L32</f>
        <v>0</v>
      </c>
      <c r="F40" s="454">
        <v>0</v>
      </c>
      <c r="G40" s="455">
        <v>0</v>
      </c>
      <c r="H40" s="456">
        <f t="shared" si="1"/>
        <v>0</v>
      </c>
      <c r="I40" s="315"/>
      <c r="J40" s="103" t="str">
        <f t="shared" si="8"/>
        <v>ई-2</v>
      </c>
      <c r="K40" s="114"/>
      <c r="L40" s="454">
        <v>0</v>
      </c>
      <c r="M40" s="455">
        <v>0</v>
      </c>
      <c r="N40" s="456">
        <f t="shared" si="2"/>
        <v>0</v>
      </c>
      <c r="O40" s="315"/>
      <c r="P40" s="103" t="str">
        <f t="shared" si="9"/>
        <v>ई-2</v>
      </c>
      <c r="Q40" s="115"/>
      <c r="R40" s="454">
        <v>0</v>
      </c>
      <c r="S40" s="455">
        <v>0</v>
      </c>
      <c r="T40" s="456">
        <f t="shared" si="3"/>
        <v>0</v>
      </c>
      <c r="U40" s="315"/>
      <c r="V40" s="103" t="str">
        <f t="shared" si="10"/>
        <v>ई-2</v>
      </c>
      <c r="W40" s="114"/>
      <c r="X40" s="454">
        <v>0</v>
      </c>
      <c r="Y40" s="455">
        <v>0</v>
      </c>
      <c r="Z40" s="456">
        <f t="shared" si="0"/>
        <v>0</v>
      </c>
      <c r="AA40" s="315"/>
      <c r="AB40" s="103" t="str">
        <f t="shared" si="11"/>
        <v>ई-2</v>
      </c>
      <c r="AC40" s="115"/>
      <c r="AD40" s="454">
        <v>0</v>
      </c>
      <c r="AE40" s="455">
        <v>0</v>
      </c>
      <c r="AF40" s="456">
        <f t="shared" si="4"/>
        <v>0</v>
      </c>
      <c r="AG40" s="315"/>
      <c r="AH40" s="103" t="str">
        <f t="shared" si="12"/>
        <v>ई-2</v>
      </c>
      <c r="AI40" s="114"/>
      <c r="AJ40" s="454">
        <v>0</v>
      </c>
      <c r="AK40" s="455">
        <v>0</v>
      </c>
      <c r="AL40" s="456">
        <f t="shared" si="5"/>
        <v>0</v>
      </c>
      <c r="AM40" s="291"/>
      <c r="AN40" s="103" t="str">
        <f t="shared" si="13"/>
        <v>ई-2</v>
      </c>
      <c r="AO40" s="115"/>
      <c r="AP40" s="454">
        <v>0</v>
      </c>
      <c r="AQ40" s="455">
        <v>0</v>
      </c>
      <c r="AR40" s="456">
        <f t="shared" si="6"/>
        <v>0</v>
      </c>
      <c r="AS40" s="456"/>
      <c r="AT40" s="103" t="str">
        <f t="shared" si="14"/>
        <v>ई-2</v>
      </c>
      <c r="AU40" s="466"/>
      <c r="AV40" s="116">
        <v>0</v>
      </c>
      <c r="AW40" s="103" t="str">
        <f t="shared" si="15"/>
        <v>ई-2</v>
      </c>
      <c r="AX40" s="114"/>
      <c r="AY40" s="117">
        <v>0</v>
      </c>
      <c r="AZ40" s="103" t="str">
        <f t="shared" si="16"/>
        <v>ई-2</v>
      </c>
      <c r="BA40" s="115"/>
      <c r="BB40" s="116">
        <v>0</v>
      </c>
      <c r="BC40" s="103" t="str">
        <f t="shared" si="17"/>
        <v>ई-2</v>
      </c>
      <c r="BD40" s="114"/>
      <c r="BE40" s="434">
        <f t="shared" si="18"/>
        <v>0</v>
      </c>
      <c r="BF40" s="429">
        <f>SUM(BE40*100)/BE12</f>
        <v>0</v>
      </c>
      <c r="BG40" s="276" t="str">
        <f t="shared" si="19"/>
        <v>ई-2</v>
      </c>
      <c r="BH40" s="104"/>
      <c r="BI40" s="122"/>
      <c r="BJ40" s="122"/>
      <c r="BK40" s="122"/>
    </row>
    <row r="41" spans="1:63" s="123" customFormat="1" ht="35.1" customHeight="1" x14ac:dyDescent="0.25">
      <c r="A41" s="122"/>
      <c r="B41" s="105">
        <f>Info_1!M33</f>
        <v>0</v>
      </c>
      <c r="C41" s="106">
        <f>Info_1!J33</f>
        <v>0</v>
      </c>
      <c r="D41" s="107">
        <f>Info_1!K33</f>
        <v>0</v>
      </c>
      <c r="E41" s="108">
        <f>Info_1!L33</f>
        <v>0</v>
      </c>
      <c r="F41" s="454">
        <v>0</v>
      </c>
      <c r="G41" s="455">
        <v>0</v>
      </c>
      <c r="H41" s="456">
        <f t="shared" si="1"/>
        <v>0</v>
      </c>
      <c r="I41" s="315"/>
      <c r="J41" s="103" t="str">
        <f t="shared" si="8"/>
        <v>ई-2</v>
      </c>
      <c r="K41" s="114"/>
      <c r="L41" s="454">
        <v>0</v>
      </c>
      <c r="M41" s="455">
        <v>0</v>
      </c>
      <c r="N41" s="456">
        <f t="shared" si="2"/>
        <v>0</v>
      </c>
      <c r="O41" s="315"/>
      <c r="P41" s="103" t="str">
        <f t="shared" si="9"/>
        <v>ई-2</v>
      </c>
      <c r="Q41" s="115"/>
      <c r="R41" s="454">
        <v>0</v>
      </c>
      <c r="S41" s="455">
        <v>0</v>
      </c>
      <c r="T41" s="456">
        <f t="shared" si="3"/>
        <v>0</v>
      </c>
      <c r="U41" s="315"/>
      <c r="V41" s="103" t="str">
        <f t="shared" si="10"/>
        <v>ई-2</v>
      </c>
      <c r="W41" s="114"/>
      <c r="X41" s="454">
        <v>0</v>
      </c>
      <c r="Y41" s="455">
        <v>0</v>
      </c>
      <c r="Z41" s="456">
        <f t="shared" si="0"/>
        <v>0</v>
      </c>
      <c r="AA41" s="315"/>
      <c r="AB41" s="103" t="str">
        <f t="shared" si="11"/>
        <v>ई-2</v>
      </c>
      <c r="AC41" s="115"/>
      <c r="AD41" s="454">
        <v>0</v>
      </c>
      <c r="AE41" s="455">
        <v>0</v>
      </c>
      <c r="AF41" s="456">
        <f t="shared" si="4"/>
        <v>0</v>
      </c>
      <c r="AG41" s="315"/>
      <c r="AH41" s="103" t="str">
        <f t="shared" si="12"/>
        <v>ई-2</v>
      </c>
      <c r="AI41" s="114"/>
      <c r="AJ41" s="454">
        <v>0</v>
      </c>
      <c r="AK41" s="455">
        <v>0</v>
      </c>
      <c r="AL41" s="456">
        <f t="shared" si="5"/>
        <v>0</v>
      </c>
      <c r="AM41" s="291"/>
      <c r="AN41" s="103" t="str">
        <f t="shared" si="13"/>
        <v>ई-2</v>
      </c>
      <c r="AO41" s="115"/>
      <c r="AP41" s="454">
        <v>0</v>
      </c>
      <c r="AQ41" s="455">
        <v>0</v>
      </c>
      <c r="AR41" s="456">
        <f t="shared" si="6"/>
        <v>0</v>
      </c>
      <c r="AS41" s="456"/>
      <c r="AT41" s="103" t="str">
        <f t="shared" si="14"/>
        <v>ई-2</v>
      </c>
      <c r="AU41" s="466"/>
      <c r="AV41" s="116">
        <v>0</v>
      </c>
      <c r="AW41" s="103" t="str">
        <f t="shared" si="15"/>
        <v>ई-2</v>
      </c>
      <c r="AX41" s="114"/>
      <c r="AY41" s="117">
        <v>0</v>
      </c>
      <c r="AZ41" s="103" t="str">
        <f t="shared" si="16"/>
        <v>ई-2</v>
      </c>
      <c r="BA41" s="115"/>
      <c r="BB41" s="116">
        <v>0</v>
      </c>
      <c r="BC41" s="103" t="str">
        <f t="shared" si="17"/>
        <v>ई-2</v>
      </c>
      <c r="BD41" s="114"/>
      <c r="BE41" s="434">
        <f t="shared" si="18"/>
        <v>0</v>
      </c>
      <c r="BF41" s="429">
        <f>SUM(BE41*100)/BE12</f>
        <v>0</v>
      </c>
      <c r="BG41" s="276" t="str">
        <f t="shared" si="19"/>
        <v>ई-2</v>
      </c>
      <c r="BH41" s="104"/>
      <c r="BI41" s="122"/>
      <c r="BJ41" s="122"/>
      <c r="BK41" s="122"/>
    </row>
    <row r="42" spans="1:63" s="123" customFormat="1" ht="35.1" customHeight="1" x14ac:dyDescent="0.25">
      <c r="A42" s="122"/>
      <c r="B42" s="105">
        <f>Info_1!M34</f>
        <v>0</v>
      </c>
      <c r="C42" s="106">
        <f>Info_1!J34</f>
        <v>0</v>
      </c>
      <c r="D42" s="107">
        <f>Info_1!K34</f>
        <v>0</v>
      </c>
      <c r="E42" s="108">
        <f>Info_1!L34</f>
        <v>0</v>
      </c>
      <c r="F42" s="454">
        <v>0</v>
      </c>
      <c r="G42" s="455">
        <v>0</v>
      </c>
      <c r="H42" s="456">
        <f t="shared" si="1"/>
        <v>0</v>
      </c>
      <c r="I42" s="315"/>
      <c r="J42" s="103" t="str">
        <f t="shared" si="8"/>
        <v>ई-2</v>
      </c>
      <c r="K42" s="114"/>
      <c r="L42" s="454">
        <v>0</v>
      </c>
      <c r="M42" s="455">
        <v>0</v>
      </c>
      <c r="N42" s="456">
        <f t="shared" si="2"/>
        <v>0</v>
      </c>
      <c r="O42" s="315"/>
      <c r="P42" s="103" t="str">
        <f t="shared" si="9"/>
        <v>ई-2</v>
      </c>
      <c r="Q42" s="115"/>
      <c r="R42" s="454">
        <v>0</v>
      </c>
      <c r="S42" s="455">
        <v>0</v>
      </c>
      <c r="T42" s="456">
        <f t="shared" si="3"/>
        <v>0</v>
      </c>
      <c r="U42" s="315"/>
      <c r="V42" s="103" t="str">
        <f t="shared" si="10"/>
        <v>ई-2</v>
      </c>
      <c r="W42" s="114"/>
      <c r="X42" s="454">
        <v>0</v>
      </c>
      <c r="Y42" s="455">
        <v>0</v>
      </c>
      <c r="Z42" s="456">
        <f t="shared" si="0"/>
        <v>0</v>
      </c>
      <c r="AA42" s="315"/>
      <c r="AB42" s="103" t="str">
        <f t="shared" si="11"/>
        <v>ई-2</v>
      </c>
      <c r="AC42" s="115"/>
      <c r="AD42" s="454">
        <v>0</v>
      </c>
      <c r="AE42" s="455">
        <v>0</v>
      </c>
      <c r="AF42" s="456">
        <f t="shared" si="4"/>
        <v>0</v>
      </c>
      <c r="AG42" s="315"/>
      <c r="AH42" s="103" t="str">
        <f t="shared" si="12"/>
        <v>ई-2</v>
      </c>
      <c r="AI42" s="114"/>
      <c r="AJ42" s="454">
        <v>0</v>
      </c>
      <c r="AK42" s="455">
        <v>0</v>
      </c>
      <c r="AL42" s="456">
        <f t="shared" si="5"/>
        <v>0</v>
      </c>
      <c r="AM42" s="291"/>
      <c r="AN42" s="103" t="str">
        <f t="shared" si="13"/>
        <v>ई-2</v>
      </c>
      <c r="AO42" s="115"/>
      <c r="AP42" s="454">
        <v>0</v>
      </c>
      <c r="AQ42" s="455">
        <v>0</v>
      </c>
      <c r="AR42" s="456">
        <f t="shared" si="6"/>
        <v>0</v>
      </c>
      <c r="AS42" s="456"/>
      <c r="AT42" s="103" t="str">
        <f t="shared" si="14"/>
        <v>ई-2</v>
      </c>
      <c r="AU42" s="466"/>
      <c r="AV42" s="116">
        <v>0</v>
      </c>
      <c r="AW42" s="103" t="str">
        <f t="shared" si="15"/>
        <v>ई-2</v>
      </c>
      <c r="AX42" s="114"/>
      <c r="AY42" s="117">
        <v>0</v>
      </c>
      <c r="AZ42" s="103" t="str">
        <f t="shared" si="16"/>
        <v>ई-2</v>
      </c>
      <c r="BA42" s="115"/>
      <c r="BB42" s="116">
        <v>0</v>
      </c>
      <c r="BC42" s="103" t="str">
        <f t="shared" si="17"/>
        <v>ई-2</v>
      </c>
      <c r="BD42" s="114"/>
      <c r="BE42" s="434">
        <f t="shared" si="18"/>
        <v>0</v>
      </c>
      <c r="BF42" s="429">
        <f>SUM(BE42*100)/BE12</f>
        <v>0</v>
      </c>
      <c r="BG42" s="276" t="str">
        <f t="shared" si="19"/>
        <v>ई-2</v>
      </c>
      <c r="BH42" s="104"/>
      <c r="BI42" s="122"/>
      <c r="BJ42" s="122"/>
      <c r="BK42" s="122"/>
    </row>
    <row r="43" spans="1:63" s="123" customFormat="1" ht="35.1" customHeight="1" x14ac:dyDescent="0.25">
      <c r="A43" s="122"/>
      <c r="B43" s="105">
        <f>Info_1!M35</f>
        <v>0</v>
      </c>
      <c r="C43" s="106">
        <f>Info_1!J35</f>
        <v>0</v>
      </c>
      <c r="D43" s="107">
        <f>Info_1!K35</f>
        <v>0</v>
      </c>
      <c r="E43" s="108">
        <f>Info_1!L35</f>
        <v>0</v>
      </c>
      <c r="F43" s="454">
        <v>0</v>
      </c>
      <c r="G43" s="455">
        <v>0</v>
      </c>
      <c r="H43" s="456">
        <f t="shared" si="1"/>
        <v>0</v>
      </c>
      <c r="I43" s="315"/>
      <c r="J43" s="103" t="str">
        <f t="shared" si="8"/>
        <v>ई-2</v>
      </c>
      <c r="K43" s="114"/>
      <c r="L43" s="454">
        <v>0</v>
      </c>
      <c r="M43" s="455">
        <v>0</v>
      </c>
      <c r="N43" s="456">
        <f t="shared" si="2"/>
        <v>0</v>
      </c>
      <c r="O43" s="315"/>
      <c r="P43" s="103" t="str">
        <f t="shared" si="9"/>
        <v>ई-2</v>
      </c>
      <c r="Q43" s="115"/>
      <c r="R43" s="454">
        <v>0</v>
      </c>
      <c r="S43" s="455">
        <v>0</v>
      </c>
      <c r="T43" s="456">
        <f t="shared" si="3"/>
        <v>0</v>
      </c>
      <c r="U43" s="315"/>
      <c r="V43" s="103" t="str">
        <f t="shared" si="10"/>
        <v>ई-2</v>
      </c>
      <c r="W43" s="114"/>
      <c r="X43" s="454">
        <v>0</v>
      </c>
      <c r="Y43" s="455">
        <v>0</v>
      </c>
      <c r="Z43" s="456">
        <f t="shared" si="0"/>
        <v>0</v>
      </c>
      <c r="AA43" s="315"/>
      <c r="AB43" s="103" t="str">
        <f t="shared" si="11"/>
        <v>ई-2</v>
      </c>
      <c r="AC43" s="115"/>
      <c r="AD43" s="454">
        <v>0</v>
      </c>
      <c r="AE43" s="455">
        <v>0</v>
      </c>
      <c r="AF43" s="456">
        <f t="shared" si="4"/>
        <v>0</v>
      </c>
      <c r="AG43" s="315"/>
      <c r="AH43" s="103" t="str">
        <f t="shared" si="12"/>
        <v>ई-2</v>
      </c>
      <c r="AI43" s="114"/>
      <c r="AJ43" s="454">
        <v>0</v>
      </c>
      <c r="AK43" s="455">
        <v>0</v>
      </c>
      <c r="AL43" s="456">
        <f t="shared" si="5"/>
        <v>0</v>
      </c>
      <c r="AM43" s="291"/>
      <c r="AN43" s="103" t="str">
        <f t="shared" si="13"/>
        <v>ई-2</v>
      </c>
      <c r="AO43" s="115"/>
      <c r="AP43" s="454">
        <v>0</v>
      </c>
      <c r="AQ43" s="455">
        <v>0</v>
      </c>
      <c r="AR43" s="456">
        <f t="shared" si="6"/>
        <v>0</v>
      </c>
      <c r="AS43" s="456"/>
      <c r="AT43" s="103" t="str">
        <f t="shared" si="14"/>
        <v>ई-2</v>
      </c>
      <c r="AU43" s="466"/>
      <c r="AV43" s="116">
        <v>0</v>
      </c>
      <c r="AW43" s="103" t="str">
        <f t="shared" si="15"/>
        <v>ई-2</v>
      </c>
      <c r="AX43" s="114"/>
      <c r="AY43" s="117">
        <v>0</v>
      </c>
      <c r="AZ43" s="103" t="str">
        <f t="shared" si="16"/>
        <v>ई-2</v>
      </c>
      <c r="BA43" s="115"/>
      <c r="BB43" s="116">
        <v>0</v>
      </c>
      <c r="BC43" s="103" t="str">
        <f t="shared" si="17"/>
        <v>ई-2</v>
      </c>
      <c r="BD43" s="114"/>
      <c r="BE43" s="434">
        <f t="shared" si="18"/>
        <v>0</v>
      </c>
      <c r="BF43" s="429">
        <f>SUM(BE43*100)/BE12</f>
        <v>0</v>
      </c>
      <c r="BG43" s="276" t="str">
        <f t="shared" si="19"/>
        <v>ई-2</v>
      </c>
      <c r="BH43" s="104"/>
      <c r="BI43" s="122"/>
      <c r="BJ43" s="122"/>
      <c r="BK43" s="122"/>
    </row>
    <row r="44" spans="1:63" s="123" customFormat="1" ht="35.1" customHeight="1" x14ac:dyDescent="0.25">
      <c r="A44" s="122"/>
      <c r="B44" s="105">
        <f>Info_1!M36</f>
        <v>0</v>
      </c>
      <c r="C44" s="106">
        <f>Info_1!J36</f>
        <v>0</v>
      </c>
      <c r="D44" s="107">
        <f>Info_1!K36</f>
        <v>0</v>
      </c>
      <c r="E44" s="108">
        <f>Info_1!L36</f>
        <v>0</v>
      </c>
      <c r="F44" s="454">
        <v>0</v>
      </c>
      <c r="G44" s="455">
        <v>0</v>
      </c>
      <c r="H44" s="456">
        <f t="shared" si="1"/>
        <v>0</v>
      </c>
      <c r="I44" s="315"/>
      <c r="J44" s="103" t="str">
        <f t="shared" si="8"/>
        <v>ई-2</v>
      </c>
      <c r="K44" s="114"/>
      <c r="L44" s="454">
        <v>0</v>
      </c>
      <c r="M44" s="455">
        <v>0</v>
      </c>
      <c r="N44" s="456">
        <f t="shared" si="2"/>
        <v>0</v>
      </c>
      <c r="O44" s="315"/>
      <c r="P44" s="103" t="str">
        <f t="shared" si="9"/>
        <v>ई-2</v>
      </c>
      <c r="Q44" s="115"/>
      <c r="R44" s="454">
        <v>0</v>
      </c>
      <c r="S44" s="455">
        <v>0</v>
      </c>
      <c r="T44" s="456">
        <f t="shared" si="3"/>
        <v>0</v>
      </c>
      <c r="U44" s="315"/>
      <c r="V44" s="103" t="str">
        <f t="shared" si="10"/>
        <v>ई-2</v>
      </c>
      <c r="W44" s="114"/>
      <c r="X44" s="454">
        <v>0</v>
      </c>
      <c r="Y44" s="455">
        <v>0</v>
      </c>
      <c r="Z44" s="456">
        <f t="shared" ref="Z44:Z72" si="20">SUM(X44:Y44)</f>
        <v>0</v>
      </c>
      <c r="AA44" s="315"/>
      <c r="AB44" s="103" t="str">
        <f t="shared" si="11"/>
        <v>ई-2</v>
      </c>
      <c r="AC44" s="115"/>
      <c r="AD44" s="454">
        <v>0</v>
      </c>
      <c r="AE44" s="455">
        <v>0</v>
      </c>
      <c r="AF44" s="456">
        <f t="shared" si="4"/>
        <v>0</v>
      </c>
      <c r="AG44" s="315"/>
      <c r="AH44" s="103" t="str">
        <f t="shared" si="12"/>
        <v>ई-2</v>
      </c>
      <c r="AI44" s="114"/>
      <c r="AJ44" s="454">
        <v>0</v>
      </c>
      <c r="AK44" s="455">
        <v>0</v>
      </c>
      <c r="AL44" s="456">
        <f t="shared" si="5"/>
        <v>0</v>
      </c>
      <c r="AM44" s="291"/>
      <c r="AN44" s="103" t="str">
        <f t="shared" si="13"/>
        <v>ई-2</v>
      </c>
      <c r="AO44" s="115"/>
      <c r="AP44" s="454">
        <v>0</v>
      </c>
      <c r="AQ44" s="455">
        <v>0</v>
      </c>
      <c r="AR44" s="456">
        <f t="shared" si="6"/>
        <v>0</v>
      </c>
      <c r="AS44" s="456"/>
      <c r="AT44" s="103" t="str">
        <f t="shared" si="14"/>
        <v>ई-2</v>
      </c>
      <c r="AU44" s="466"/>
      <c r="AV44" s="116">
        <v>0</v>
      </c>
      <c r="AW44" s="103" t="str">
        <f t="shared" si="15"/>
        <v>ई-2</v>
      </c>
      <c r="AX44" s="114"/>
      <c r="AY44" s="117">
        <v>0</v>
      </c>
      <c r="AZ44" s="103" t="str">
        <f t="shared" si="16"/>
        <v>ई-2</v>
      </c>
      <c r="BA44" s="115"/>
      <c r="BB44" s="116">
        <v>0</v>
      </c>
      <c r="BC44" s="103" t="str">
        <f t="shared" si="17"/>
        <v>ई-2</v>
      </c>
      <c r="BD44" s="114"/>
      <c r="BE44" s="434">
        <f t="shared" si="18"/>
        <v>0</v>
      </c>
      <c r="BF44" s="429">
        <f>SUM(BE44*100)/BE12</f>
        <v>0</v>
      </c>
      <c r="BG44" s="276" t="str">
        <f t="shared" si="19"/>
        <v>ई-2</v>
      </c>
      <c r="BH44" s="104"/>
      <c r="BI44" s="122"/>
      <c r="BJ44" s="122"/>
      <c r="BK44" s="122"/>
    </row>
    <row r="45" spans="1:63" s="123" customFormat="1" ht="35.1" customHeight="1" x14ac:dyDescent="0.25">
      <c r="A45" s="122"/>
      <c r="B45" s="105">
        <f>Info_1!M37</f>
        <v>0</v>
      </c>
      <c r="C45" s="106">
        <f>Info_1!J37</f>
        <v>0</v>
      </c>
      <c r="D45" s="107">
        <f>Info_1!K37</f>
        <v>0</v>
      </c>
      <c r="E45" s="108">
        <f>Info_1!L37</f>
        <v>0</v>
      </c>
      <c r="F45" s="454">
        <v>0</v>
      </c>
      <c r="G45" s="455">
        <v>0</v>
      </c>
      <c r="H45" s="456">
        <f t="shared" ref="H45:H72" si="21">SUM(F45:G45)</f>
        <v>0</v>
      </c>
      <c r="I45" s="315"/>
      <c r="J45" s="103" t="str">
        <f t="shared" si="8"/>
        <v>ई-2</v>
      </c>
      <c r="K45" s="114"/>
      <c r="L45" s="454">
        <v>0</v>
      </c>
      <c r="M45" s="455">
        <v>0</v>
      </c>
      <c r="N45" s="456">
        <f t="shared" ref="N45:N72" si="22">SUM(L45:M45)</f>
        <v>0</v>
      </c>
      <c r="O45" s="315"/>
      <c r="P45" s="103" t="str">
        <f t="shared" si="9"/>
        <v>ई-2</v>
      </c>
      <c r="Q45" s="115"/>
      <c r="R45" s="454">
        <v>0</v>
      </c>
      <c r="S45" s="455">
        <v>0</v>
      </c>
      <c r="T45" s="456">
        <f t="shared" ref="T45:T72" si="23">SUM(R45:S45)</f>
        <v>0</v>
      </c>
      <c r="U45" s="315"/>
      <c r="V45" s="103" t="str">
        <f t="shared" si="10"/>
        <v>ई-2</v>
      </c>
      <c r="W45" s="114"/>
      <c r="X45" s="454">
        <v>0</v>
      </c>
      <c r="Y45" s="455">
        <v>0</v>
      </c>
      <c r="Z45" s="456">
        <f t="shared" si="20"/>
        <v>0</v>
      </c>
      <c r="AA45" s="315"/>
      <c r="AB45" s="103" t="str">
        <f t="shared" si="11"/>
        <v>ई-2</v>
      </c>
      <c r="AC45" s="115"/>
      <c r="AD45" s="454">
        <v>0</v>
      </c>
      <c r="AE45" s="455">
        <v>0</v>
      </c>
      <c r="AF45" s="456">
        <f t="shared" ref="AF45:AF72" si="24">SUM(AD45:AE45)</f>
        <v>0</v>
      </c>
      <c r="AG45" s="315"/>
      <c r="AH45" s="103" t="str">
        <f t="shared" si="12"/>
        <v>ई-2</v>
      </c>
      <c r="AI45" s="114"/>
      <c r="AJ45" s="454">
        <v>0</v>
      </c>
      <c r="AK45" s="455">
        <v>0</v>
      </c>
      <c r="AL45" s="456">
        <f t="shared" ref="AL45:AL72" si="25">SUM(AJ45:AK45)</f>
        <v>0</v>
      </c>
      <c r="AM45" s="291"/>
      <c r="AN45" s="103" t="str">
        <f t="shared" si="13"/>
        <v>ई-2</v>
      </c>
      <c r="AO45" s="115"/>
      <c r="AP45" s="454">
        <v>0</v>
      </c>
      <c r="AQ45" s="455">
        <v>0</v>
      </c>
      <c r="AR45" s="456">
        <f t="shared" ref="AR45:AR72" si="26">SUM(AP45:AQ45)</f>
        <v>0</v>
      </c>
      <c r="AS45" s="456"/>
      <c r="AT45" s="103" t="str">
        <f t="shared" si="14"/>
        <v>ई-2</v>
      </c>
      <c r="AU45" s="466"/>
      <c r="AV45" s="116">
        <v>0</v>
      </c>
      <c r="AW45" s="103" t="str">
        <f t="shared" si="15"/>
        <v>ई-2</v>
      </c>
      <c r="AX45" s="114"/>
      <c r="AY45" s="117">
        <v>0</v>
      </c>
      <c r="AZ45" s="103" t="str">
        <f t="shared" si="16"/>
        <v>ई-2</v>
      </c>
      <c r="BA45" s="115"/>
      <c r="BB45" s="116">
        <v>0</v>
      </c>
      <c r="BC45" s="103" t="str">
        <f t="shared" si="17"/>
        <v>ई-2</v>
      </c>
      <c r="BD45" s="114"/>
      <c r="BE45" s="434">
        <f t="shared" si="18"/>
        <v>0</v>
      </c>
      <c r="BF45" s="429">
        <f>SUM(BE45*100)/BE12</f>
        <v>0</v>
      </c>
      <c r="BG45" s="276" t="str">
        <f t="shared" si="19"/>
        <v>ई-2</v>
      </c>
      <c r="BH45" s="104"/>
      <c r="BI45" s="122"/>
      <c r="BJ45" s="122"/>
      <c r="BK45" s="122"/>
    </row>
    <row r="46" spans="1:63" s="123" customFormat="1" ht="35.1" customHeight="1" x14ac:dyDescent="0.25">
      <c r="A46" s="122"/>
      <c r="B46" s="105">
        <f>Info_1!M38</f>
        <v>0</v>
      </c>
      <c r="C46" s="106">
        <f>Info_1!J38</f>
        <v>0</v>
      </c>
      <c r="D46" s="107">
        <f>Info_1!K38</f>
        <v>0</v>
      </c>
      <c r="E46" s="108">
        <f>Info_1!L38</f>
        <v>0</v>
      </c>
      <c r="F46" s="454">
        <v>0</v>
      </c>
      <c r="G46" s="455">
        <v>0</v>
      </c>
      <c r="H46" s="456">
        <f t="shared" si="21"/>
        <v>0</v>
      </c>
      <c r="I46" s="315"/>
      <c r="J46" s="103" t="str">
        <f t="shared" si="8"/>
        <v>ई-2</v>
      </c>
      <c r="K46" s="114"/>
      <c r="L46" s="454">
        <v>0</v>
      </c>
      <c r="M46" s="455">
        <v>0</v>
      </c>
      <c r="N46" s="456">
        <f t="shared" si="22"/>
        <v>0</v>
      </c>
      <c r="O46" s="315"/>
      <c r="P46" s="103" t="str">
        <f t="shared" si="9"/>
        <v>ई-2</v>
      </c>
      <c r="Q46" s="115"/>
      <c r="R46" s="454">
        <v>0</v>
      </c>
      <c r="S46" s="455">
        <v>0</v>
      </c>
      <c r="T46" s="456">
        <f t="shared" si="23"/>
        <v>0</v>
      </c>
      <c r="U46" s="315"/>
      <c r="V46" s="103" t="str">
        <f t="shared" si="10"/>
        <v>ई-2</v>
      </c>
      <c r="W46" s="114"/>
      <c r="X46" s="454">
        <v>0</v>
      </c>
      <c r="Y46" s="455">
        <v>0</v>
      </c>
      <c r="Z46" s="456">
        <f t="shared" si="20"/>
        <v>0</v>
      </c>
      <c r="AA46" s="315"/>
      <c r="AB46" s="103" t="str">
        <f t="shared" si="11"/>
        <v>ई-2</v>
      </c>
      <c r="AC46" s="115"/>
      <c r="AD46" s="454">
        <v>0</v>
      </c>
      <c r="AE46" s="455">
        <v>0</v>
      </c>
      <c r="AF46" s="456">
        <f t="shared" si="24"/>
        <v>0</v>
      </c>
      <c r="AG46" s="315"/>
      <c r="AH46" s="103" t="str">
        <f t="shared" si="12"/>
        <v>ई-2</v>
      </c>
      <c r="AI46" s="114"/>
      <c r="AJ46" s="454">
        <v>0</v>
      </c>
      <c r="AK46" s="455">
        <v>0</v>
      </c>
      <c r="AL46" s="456">
        <f t="shared" si="25"/>
        <v>0</v>
      </c>
      <c r="AM46" s="291"/>
      <c r="AN46" s="103" t="str">
        <f t="shared" si="13"/>
        <v>ई-2</v>
      </c>
      <c r="AO46" s="115"/>
      <c r="AP46" s="454">
        <v>0</v>
      </c>
      <c r="AQ46" s="455">
        <v>0</v>
      </c>
      <c r="AR46" s="456">
        <f t="shared" si="26"/>
        <v>0</v>
      </c>
      <c r="AS46" s="456"/>
      <c r="AT46" s="103" t="str">
        <f t="shared" si="14"/>
        <v>ई-2</v>
      </c>
      <c r="AU46" s="466"/>
      <c r="AV46" s="116">
        <v>0</v>
      </c>
      <c r="AW46" s="103" t="str">
        <f t="shared" si="15"/>
        <v>ई-2</v>
      </c>
      <c r="AX46" s="114"/>
      <c r="AY46" s="117">
        <v>0</v>
      </c>
      <c r="AZ46" s="103" t="str">
        <f t="shared" si="16"/>
        <v>ई-2</v>
      </c>
      <c r="BA46" s="115"/>
      <c r="BB46" s="116">
        <v>0</v>
      </c>
      <c r="BC46" s="103" t="str">
        <f t="shared" si="17"/>
        <v>ई-2</v>
      </c>
      <c r="BD46" s="114"/>
      <c r="BE46" s="434">
        <f t="shared" si="18"/>
        <v>0</v>
      </c>
      <c r="BF46" s="429">
        <f>SUM(BE46*100)/BE12</f>
        <v>0</v>
      </c>
      <c r="BG46" s="276" t="str">
        <f t="shared" si="19"/>
        <v>ई-2</v>
      </c>
      <c r="BH46" s="104"/>
      <c r="BI46" s="122"/>
      <c r="BJ46" s="122"/>
      <c r="BK46" s="122"/>
    </row>
    <row r="47" spans="1:63" s="123" customFormat="1" ht="35.1" customHeight="1" x14ac:dyDescent="0.25">
      <c r="A47" s="122"/>
      <c r="B47" s="105">
        <f>Info_1!M39</f>
        <v>0</v>
      </c>
      <c r="C47" s="106">
        <f>Info_1!J39</f>
        <v>0</v>
      </c>
      <c r="D47" s="107">
        <f>Info_1!K39</f>
        <v>0</v>
      </c>
      <c r="E47" s="108">
        <f>Info_1!L39</f>
        <v>0</v>
      </c>
      <c r="F47" s="454">
        <v>0</v>
      </c>
      <c r="G47" s="455">
        <v>0</v>
      </c>
      <c r="H47" s="456">
        <f t="shared" si="21"/>
        <v>0</v>
      </c>
      <c r="I47" s="315"/>
      <c r="J47" s="103" t="str">
        <f t="shared" si="8"/>
        <v>ई-2</v>
      </c>
      <c r="K47" s="114"/>
      <c r="L47" s="454">
        <v>0</v>
      </c>
      <c r="M47" s="455">
        <v>0</v>
      </c>
      <c r="N47" s="456">
        <f t="shared" si="22"/>
        <v>0</v>
      </c>
      <c r="O47" s="315"/>
      <c r="P47" s="103" t="str">
        <f t="shared" si="9"/>
        <v>ई-2</v>
      </c>
      <c r="Q47" s="115"/>
      <c r="R47" s="454">
        <v>0</v>
      </c>
      <c r="S47" s="455">
        <v>0</v>
      </c>
      <c r="T47" s="456">
        <f t="shared" si="23"/>
        <v>0</v>
      </c>
      <c r="U47" s="315"/>
      <c r="V47" s="103" t="str">
        <f t="shared" si="10"/>
        <v>ई-2</v>
      </c>
      <c r="W47" s="114"/>
      <c r="X47" s="454">
        <v>0</v>
      </c>
      <c r="Y47" s="455">
        <v>0</v>
      </c>
      <c r="Z47" s="456">
        <f t="shared" si="20"/>
        <v>0</v>
      </c>
      <c r="AA47" s="315"/>
      <c r="AB47" s="103" t="str">
        <f t="shared" si="11"/>
        <v>ई-2</v>
      </c>
      <c r="AC47" s="115"/>
      <c r="AD47" s="454">
        <v>0</v>
      </c>
      <c r="AE47" s="455">
        <v>0</v>
      </c>
      <c r="AF47" s="456">
        <f t="shared" si="24"/>
        <v>0</v>
      </c>
      <c r="AG47" s="315"/>
      <c r="AH47" s="103" t="str">
        <f t="shared" si="12"/>
        <v>ई-2</v>
      </c>
      <c r="AI47" s="114"/>
      <c r="AJ47" s="454">
        <v>0</v>
      </c>
      <c r="AK47" s="455">
        <v>0</v>
      </c>
      <c r="AL47" s="456">
        <f t="shared" si="25"/>
        <v>0</v>
      </c>
      <c r="AM47" s="291"/>
      <c r="AN47" s="103" t="str">
        <f t="shared" si="13"/>
        <v>ई-2</v>
      </c>
      <c r="AO47" s="115"/>
      <c r="AP47" s="454">
        <v>0</v>
      </c>
      <c r="AQ47" s="455">
        <v>0</v>
      </c>
      <c r="AR47" s="456">
        <f t="shared" si="26"/>
        <v>0</v>
      </c>
      <c r="AS47" s="456"/>
      <c r="AT47" s="103" t="str">
        <f t="shared" si="14"/>
        <v>ई-2</v>
      </c>
      <c r="AU47" s="466"/>
      <c r="AV47" s="116">
        <v>0</v>
      </c>
      <c r="AW47" s="103" t="str">
        <f t="shared" si="15"/>
        <v>ई-2</v>
      </c>
      <c r="AX47" s="114"/>
      <c r="AY47" s="117">
        <v>0</v>
      </c>
      <c r="AZ47" s="103" t="str">
        <f t="shared" si="16"/>
        <v>ई-2</v>
      </c>
      <c r="BA47" s="115"/>
      <c r="BB47" s="116">
        <v>0</v>
      </c>
      <c r="BC47" s="103" t="str">
        <f t="shared" si="17"/>
        <v>ई-2</v>
      </c>
      <c r="BD47" s="114"/>
      <c r="BE47" s="434">
        <f t="shared" si="18"/>
        <v>0</v>
      </c>
      <c r="BF47" s="429">
        <f>SUM(BE47*100)/BE12</f>
        <v>0</v>
      </c>
      <c r="BG47" s="276" t="str">
        <f t="shared" si="19"/>
        <v>ई-2</v>
      </c>
      <c r="BH47" s="104"/>
      <c r="BI47" s="122"/>
      <c r="BJ47" s="122"/>
      <c r="BK47" s="122"/>
    </row>
    <row r="48" spans="1:63" s="123" customFormat="1" ht="35.1" customHeight="1" x14ac:dyDescent="0.25">
      <c r="A48" s="122"/>
      <c r="B48" s="105">
        <f>Info_1!M40</f>
        <v>0</v>
      </c>
      <c r="C48" s="106">
        <f>Info_1!J40</f>
        <v>0</v>
      </c>
      <c r="D48" s="107">
        <f>Info_1!K40</f>
        <v>0</v>
      </c>
      <c r="E48" s="108">
        <f>Info_1!L40</f>
        <v>0</v>
      </c>
      <c r="F48" s="454">
        <v>0</v>
      </c>
      <c r="G48" s="455">
        <v>0</v>
      </c>
      <c r="H48" s="456">
        <f t="shared" si="21"/>
        <v>0</v>
      </c>
      <c r="I48" s="315"/>
      <c r="J48" s="103" t="str">
        <f t="shared" si="8"/>
        <v>ई-2</v>
      </c>
      <c r="K48" s="114"/>
      <c r="L48" s="454">
        <v>0</v>
      </c>
      <c r="M48" s="455">
        <v>0</v>
      </c>
      <c r="N48" s="456">
        <f t="shared" si="22"/>
        <v>0</v>
      </c>
      <c r="O48" s="315"/>
      <c r="P48" s="103" t="str">
        <f t="shared" si="9"/>
        <v>ई-2</v>
      </c>
      <c r="Q48" s="115"/>
      <c r="R48" s="454">
        <v>0</v>
      </c>
      <c r="S48" s="455">
        <v>0</v>
      </c>
      <c r="T48" s="456">
        <f t="shared" si="23"/>
        <v>0</v>
      </c>
      <c r="U48" s="315"/>
      <c r="V48" s="103" t="str">
        <f t="shared" si="10"/>
        <v>ई-2</v>
      </c>
      <c r="W48" s="114"/>
      <c r="X48" s="454">
        <v>0</v>
      </c>
      <c r="Y48" s="455">
        <v>0</v>
      </c>
      <c r="Z48" s="456">
        <f t="shared" si="20"/>
        <v>0</v>
      </c>
      <c r="AA48" s="315"/>
      <c r="AB48" s="103" t="str">
        <f t="shared" si="11"/>
        <v>ई-2</v>
      </c>
      <c r="AC48" s="115"/>
      <c r="AD48" s="454">
        <v>0</v>
      </c>
      <c r="AE48" s="455">
        <v>0</v>
      </c>
      <c r="AF48" s="456">
        <f t="shared" si="24"/>
        <v>0</v>
      </c>
      <c r="AG48" s="315"/>
      <c r="AH48" s="103" t="str">
        <f t="shared" si="12"/>
        <v>ई-2</v>
      </c>
      <c r="AI48" s="114"/>
      <c r="AJ48" s="454">
        <v>0</v>
      </c>
      <c r="AK48" s="455">
        <v>0</v>
      </c>
      <c r="AL48" s="456">
        <f t="shared" si="25"/>
        <v>0</v>
      </c>
      <c r="AM48" s="291"/>
      <c r="AN48" s="103" t="str">
        <f t="shared" si="13"/>
        <v>ई-2</v>
      </c>
      <c r="AO48" s="115"/>
      <c r="AP48" s="454">
        <v>0</v>
      </c>
      <c r="AQ48" s="455">
        <v>0</v>
      </c>
      <c r="AR48" s="456">
        <f t="shared" si="26"/>
        <v>0</v>
      </c>
      <c r="AS48" s="456"/>
      <c r="AT48" s="103" t="str">
        <f t="shared" si="14"/>
        <v>ई-2</v>
      </c>
      <c r="AU48" s="466"/>
      <c r="AV48" s="116">
        <v>0</v>
      </c>
      <c r="AW48" s="103" t="str">
        <f t="shared" si="15"/>
        <v>ई-2</v>
      </c>
      <c r="AX48" s="114"/>
      <c r="AY48" s="117">
        <v>0</v>
      </c>
      <c r="AZ48" s="103" t="str">
        <f t="shared" si="16"/>
        <v>ई-2</v>
      </c>
      <c r="BA48" s="115"/>
      <c r="BB48" s="116">
        <v>0</v>
      </c>
      <c r="BC48" s="103" t="str">
        <f t="shared" si="17"/>
        <v>ई-2</v>
      </c>
      <c r="BD48" s="114"/>
      <c r="BE48" s="434">
        <f t="shared" si="18"/>
        <v>0</v>
      </c>
      <c r="BF48" s="429">
        <f>SUM(BE48*100)/BE12</f>
        <v>0</v>
      </c>
      <c r="BG48" s="276" t="str">
        <f t="shared" si="19"/>
        <v>ई-2</v>
      </c>
      <c r="BH48" s="104"/>
      <c r="BI48" s="122"/>
      <c r="BJ48" s="122"/>
      <c r="BK48" s="122"/>
    </row>
    <row r="49" spans="1:63" s="123" customFormat="1" ht="35.1" customHeight="1" x14ac:dyDescent="0.25">
      <c r="A49" s="122"/>
      <c r="B49" s="105">
        <f>Info_1!M41</f>
        <v>0</v>
      </c>
      <c r="C49" s="106">
        <f>Info_1!J41</f>
        <v>0</v>
      </c>
      <c r="D49" s="107">
        <f>Info_1!K41</f>
        <v>0</v>
      </c>
      <c r="E49" s="108">
        <f>Info_1!L41</f>
        <v>0</v>
      </c>
      <c r="F49" s="454">
        <v>0</v>
      </c>
      <c r="G49" s="455">
        <v>0</v>
      </c>
      <c r="H49" s="456">
        <f t="shared" si="21"/>
        <v>0</v>
      </c>
      <c r="I49" s="315"/>
      <c r="J49" s="103" t="str">
        <f t="shared" si="8"/>
        <v>ई-2</v>
      </c>
      <c r="K49" s="114"/>
      <c r="L49" s="454">
        <v>0</v>
      </c>
      <c r="M49" s="455">
        <v>0</v>
      </c>
      <c r="N49" s="456">
        <f t="shared" si="22"/>
        <v>0</v>
      </c>
      <c r="O49" s="315"/>
      <c r="P49" s="103" t="str">
        <f t="shared" si="9"/>
        <v>ई-2</v>
      </c>
      <c r="Q49" s="115"/>
      <c r="R49" s="454">
        <v>0</v>
      </c>
      <c r="S49" s="455">
        <v>0</v>
      </c>
      <c r="T49" s="456">
        <f t="shared" si="23"/>
        <v>0</v>
      </c>
      <c r="U49" s="315"/>
      <c r="V49" s="103" t="str">
        <f t="shared" si="10"/>
        <v>ई-2</v>
      </c>
      <c r="W49" s="114"/>
      <c r="X49" s="454">
        <v>0</v>
      </c>
      <c r="Y49" s="455">
        <v>0</v>
      </c>
      <c r="Z49" s="456">
        <f t="shared" si="20"/>
        <v>0</v>
      </c>
      <c r="AA49" s="315"/>
      <c r="AB49" s="103" t="str">
        <f t="shared" si="11"/>
        <v>ई-2</v>
      </c>
      <c r="AC49" s="115"/>
      <c r="AD49" s="454">
        <v>0</v>
      </c>
      <c r="AE49" s="455">
        <v>0</v>
      </c>
      <c r="AF49" s="456">
        <f t="shared" si="24"/>
        <v>0</v>
      </c>
      <c r="AG49" s="315"/>
      <c r="AH49" s="103" t="str">
        <f t="shared" si="12"/>
        <v>ई-2</v>
      </c>
      <c r="AI49" s="114"/>
      <c r="AJ49" s="454">
        <v>0</v>
      </c>
      <c r="AK49" s="455">
        <v>0</v>
      </c>
      <c r="AL49" s="456">
        <f t="shared" si="25"/>
        <v>0</v>
      </c>
      <c r="AM49" s="291"/>
      <c r="AN49" s="103" t="str">
        <f t="shared" si="13"/>
        <v>ई-2</v>
      </c>
      <c r="AO49" s="115"/>
      <c r="AP49" s="454">
        <v>0</v>
      </c>
      <c r="AQ49" s="455">
        <v>0</v>
      </c>
      <c r="AR49" s="456">
        <f t="shared" si="26"/>
        <v>0</v>
      </c>
      <c r="AS49" s="456"/>
      <c r="AT49" s="103" t="str">
        <f t="shared" si="14"/>
        <v>ई-2</v>
      </c>
      <c r="AU49" s="466"/>
      <c r="AV49" s="116">
        <v>0</v>
      </c>
      <c r="AW49" s="103" t="str">
        <f t="shared" si="15"/>
        <v>ई-2</v>
      </c>
      <c r="AX49" s="114"/>
      <c r="AY49" s="117">
        <v>0</v>
      </c>
      <c r="AZ49" s="103" t="str">
        <f t="shared" si="16"/>
        <v>ई-2</v>
      </c>
      <c r="BA49" s="115"/>
      <c r="BB49" s="116">
        <v>0</v>
      </c>
      <c r="BC49" s="103" t="str">
        <f t="shared" si="17"/>
        <v>ई-2</v>
      </c>
      <c r="BD49" s="114"/>
      <c r="BE49" s="434">
        <f t="shared" si="18"/>
        <v>0</v>
      </c>
      <c r="BF49" s="429">
        <f>SUM(BE49*100)/BE12</f>
        <v>0</v>
      </c>
      <c r="BG49" s="276" t="str">
        <f t="shared" si="19"/>
        <v>ई-2</v>
      </c>
      <c r="BH49" s="104"/>
      <c r="BI49" s="122"/>
      <c r="BJ49" s="122"/>
      <c r="BK49" s="122"/>
    </row>
    <row r="50" spans="1:63" s="123" customFormat="1" ht="35.1" customHeight="1" x14ac:dyDescent="0.25">
      <c r="A50" s="122"/>
      <c r="B50" s="105">
        <f>Info_1!M42</f>
        <v>0</v>
      </c>
      <c r="C50" s="106">
        <f>Info_1!J42</f>
        <v>0</v>
      </c>
      <c r="D50" s="107">
        <f>Info_1!K42</f>
        <v>0</v>
      </c>
      <c r="E50" s="108">
        <f>Info_1!L42</f>
        <v>0</v>
      </c>
      <c r="F50" s="454">
        <v>0</v>
      </c>
      <c r="G50" s="459">
        <v>0</v>
      </c>
      <c r="H50" s="456">
        <f t="shared" si="21"/>
        <v>0</v>
      </c>
      <c r="I50" s="315"/>
      <c r="J50" s="103" t="str">
        <f t="shared" si="8"/>
        <v>ई-2</v>
      </c>
      <c r="K50" s="114"/>
      <c r="L50" s="454">
        <v>0</v>
      </c>
      <c r="M50" s="459">
        <v>0</v>
      </c>
      <c r="N50" s="456">
        <f t="shared" si="22"/>
        <v>0</v>
      </c>
      <c r="O50" s="315"/>
      <c r="P50" s="103" t="str">
        <f t="shared" si="9"/>
        <v>ई-2</v>
      </c>
      <c r="Q50" s="115"/>
      <c r="R50" s="454">
        <v>0</v>
      </c>
      <c r="S50" s="459">
        <v>0</v>
      </c>
      <c r="T50" s="456">
        <f t="shared" si="23"/>
        <v>0</v>
      </c>
      <c r="U50" s="315"/>
      <c r="V50" s="103" t="str">
        <f t="shared" si="10"/>
        <v>ई-2</v>
      </c>
      <c r="W50" s="114"/>
      <c r="X50" s="454">
        <v>0</v>
      </c>
      <c r="Y50" s="459">
        <v>0</v>
      </c>
      <c r="Z50" s="456">
        <f t="shared" si="20"/>
        <v>0</v>
      </c>
      <c r="AA50" s="315"/>
      <c r="AB50" s="103" t="str">
        <f t="shared" si="11"/>
        <v>ई-2</v>
      </c>
      <c r="AC50" s="115"/>
      <c r="AD50" s="454">
        <v>0</v>
      </c>
      <c r="AE50" s="459">
        <v>0</v>
      </c>
      <c r="AF50" s="456">
        <f t="shared" si="24"/>
        <v>0</v>
      </c>
      <c r="AG50" s="315"/>
      <c r="AH50" s="103" t="str">
        <f t="shared" si="12"/>
        <v>ई-2</v>
      </c>
      <c r="AI50" s="114"/>
      <c r="AJ50" s="454">
        <v>0</v>
      </c>
      <c r="AK50" s="459">
        <v>0</v>
      </c>
      <c r="AL50" s="456">
        <f t="shared" si="25"/>
        <v>0</v>
      </c>
      <c r="AM50" s="291"/>
      <c r="AN50" s="103" t="str">
        <f t="shared" si="13"/>
        <v>ई-2</v>
      </c>
      <c r="AO50" s="115"/>
      <c r="AP50" s="454">
        <v>0</v>
      </c>
      <c r="AQ50" s="459">
        <v>0</v>
      </c>
      <c r="AR50" s="456">
        <f t="shared" si="26"/>
        <v>0</v>
      </c>
      <c r="AS50" s="456"/>
      <c r="AT50" s="103" t="str">
        <f t="shared" si="14"/>
        <v>ई-2</v>
      </c>
      <c r="AU50" s="466"/>
      <c r="AV50" s="116">
        <v>0</v>
      </c>
      <c r="AW50" s="103" t="str">
        <f t="shared" si="15"/>
        <v>ई-2</v>
      </c>
      <c r="AX50" s="114"/>
      <c r="AY50" s="117">
        <v>0</v>
      </c>
      <c r="AZ50" s="103" t="str">
        <f t="shared" si="16"/>
        <v>ई-2</v>
      </c>
      <c r="BA50" s="115"/>
      <c r="BB50" s="116">
        <v>0</v>
      </c>
      <c r="BC50" s="103" t="str">
        <f t="shared" si="17"/>
        <v>ई-2</v>
      </c>
      <c r="BD50" s="114"/>
      <c r="BE50" s="434">
        <f t="shared" si="18"/>
        <v>0</v>
      </c>
      <c r="BF50" s="429">
        <f>SUM(BE50*100)/BE12</f>
        <v>0</v>
      </c>
      <c r="BG50" s="276" t="str">
        <f t="shared" si="19"/>
        <v>ई-2</v>
      </c>
      <c r="BH50" s="104"/>
      <c r="BI50" s="122"/>
      <c r="BJ50" s="122"/>
      <c r="BK50" s="122"/>
    </row>
    <row r="51" spans="1:63" s="123" customFormat="1" ht="35.1" customHeight="1" x14ac:dyDescent="0.25">
      <c r="A51" s="122"/>
      <c r="B51" s="105">
        <f>Info_1!M43</f>
        <v>0</v>
      </c>
      <c r="C51" s="106">
        <f>Info_1!J43</f>
        <v>0</v>
      </c>
      <c r="D51" s="107">
        <f>Info_1!K43</f>
        <v>0</v>
      </c>
      <c r="E51" s="108">
        <f>Info_1!L43</f>
        <v>0</v>
      </c>
      <c r="F51" s="454">
        <v>0</v>
      </c>
      <c r="G51" s="460">
        <v>0</v>
      </c>
      <c r="H51" s="456">
        <f t="shared" si="21"/>
        <v>0</v>
      </c>
      <c r="I51" s="315"/>
      <c r="J51" s="103" t="str">
        <f t="shared" si="8"/>
        <v>ई-2</v>
      </c>
      <c r="K51" s="114"/>
      <c r="L51" s="454">
        <v>0</v>
      </c>
      <c r="M51" s="460">
        <v>0</v>
      </c>
      <c r="N51" s="456">
        <f t="shared" si="22"/>
        <v>0</v>
      </c>
      <c r="O51" s="315"/>
      <c r="P51" s="103" t="str">
        <f t="shared" si="9"/>
        <v>ई-2</v>
      </c>
      <c r="Q51" s="115"/>
      <c r="R51" s="454">
        <v>0</v>
      </c>
      <c r="S51" s="460">
        <v>0</v>
      </c>
      <c r="T51" s="456">
        <f t="shared" si="23"/>
        <v>0</v>
      </c>
      <c r="U51" s="315"/>
      <c r="V51" s="103" t="str">
        <f t="shared" si="10"/>
        <v>ई-2</v>
      </c>
      <c r="W51" s="114"/>
      <c r="X51" s="454">
        <v>0</v>
      </c>
      <c r="Y51" s="460">
        <v>0</v>
      </c>
      <c r="Z51" s="456">
        <f t="shared" si="20"/>
        <v>0</v>
      </c>
      <c r="AA51" s="315"/>
      <c r="AB51" s="103" t="str">
        <f t="shared" si="11"/>
        <v>ई-2</v>
      </c>
      <c r="AC51" s="115"/>
      <c r="AD51" s="454">
        <v>0</v>
      </c>
      <c r="AE51" s="460">
        <v>0</v>
      </c>
      <c r="AF51" s="456">
        <f t="shared" si="24"/>
        <v>0</v>
      </c>
      <c r="AG51" s="315"/>
      <c r="AH51" s="103" t="str">
        <f t="shared" si="12"/>
        <v>ई-2</v>
      </c>
      <c r="AI51" s="114"/>
      <c r="AJ51" s="454">
        <v>0</v>
      </c>
      <c r="AK51" s="460">
        <v>0</v>
      </c>
      <c r="AL51" s="456">
        <f t="shared" si="25"/>
        <v>0</v>
      </c>
      <c r="AM51" s="291"/>
      <c r="AN51" s="103" t="str">
        <f t="shared" si="13"/>
        <v>ई-2</v>
      </c>
      <c r="AO51" s="115"/>
      <c r="AP51" s="454">
        <v>0</v>
      </c>
      <c r="AQ51" s="460">
        <v>0</v>
      </c>
      <c r="AR51" s="456">
        <f t="shared" si="26"/>
        <v>0</v>
      </c>
      <c r="AS51" s="456"/>
      <c r="AT51" s="103" t="str">
        <f t="shared" si="14"/>
        <v>ई-2</v>
      </c>
      <c r="AU51" s="466"/>
      <c r="AV51" s="116">
        <v>0</v>
      </c>
      <c r="AW51" s="103" t="str">
        <f t="shared" si="15"/>
        <v>ई-2</v>
      </c>
      <c r="AX51" s="114"/>
      <c r="AY51" s="117">
        <v>0</v>
      </c>
      <c r="AZ51" s="103" t="str">
        <f t="shared" si="16"/>
        <v>ई-2</v>
      </c>
      <c r="BA51" s="115"/>
      <c r="BB51" s="116">
        <v>0</v>
      </c>
      <c r="BC51" s="103" t="str">
        <f t="shared" si="17"/>
        <v>ई-2</v>
      </c>
      <c r="BD51" s="114"/>
      <c r="BE51" s="434">
        <f t="shared" si="18"/>
        <v>0</v>
      </c>
      <c r="BF51" s="429">
        <f>SUM(BE51*100)/BE12</f>
        <v>0</v>
      </c>
      <c r="BG51" s="276" t="str">
        <f t="shared" si="19"/>
        <v>ई-2</v>
      </c>
      <c r="BH51" s="104"/>
      <c r="BI51" s="122"/>
      <c r="BJ51" s="122"/>
      <c r="BK51" s="122"/>
    </row>
    <row r="52" spans="1:63" s="123" customFormat="1" ht="35.1" customHeight="1" x14ac:dyDescent="0.25">
      <c r="A52" s="122"/>
      <c r="B52" s="105">
        <f>Info_1!M44</f>
        <v>0</v>
      </c>
      <c r="C52" s="106">
        <f>Info_1!J44</f>
        <v>0</v>
      </c>
      <c r="D52" s="107">
        <f>Info_1!K44</f>
        <v>0</v>
      </c>
      <c r="E52" s="108">
        <f>Info_1!L44</f>
        <v>0</v>
      </c>
      <c r="F52" s="454">
        <v>0</v>
      </c>
      <c r="G52" s="455">
        <v>0</v>
      </c>
      <c r="H52" s="456">
        <f t="shared" si="21"/>
        <v>0</v>
      </c>
      <c r="I52" s="315"/>
      <c r="J52" s="103" t="str">
        <f t="shared" si="8"/>
        <v>ई-2</v>
      </c>
      <c r="K52" s="114"/>
      <c r="L52" s="454">
        <v>0</v>
      </c>
      <c r="M52" s="455">
        <v>0</v>
      </c>
      <c r="N52" s="456">
        <f t="shared" si="22"/>
        <v>0</v>
      </c>
      <c r="O52" s="315"/>
      <c r="P52" s="103" t="str">
        <f t="shared" si="9"/>
        <v>ई-2</v>
      </c>
      <c r="Q52" s="115"/>
      <c r="R52" s="454">
        <v>0</v>
      </c>
      <c r="S52" s="455">
        <v>0</v>
      </c>
      <c r="T52" s="456">
        <f t="shared" si="23"/>
        <v>0</v>
      </c>
      <c r="U52" s="315"/>
      <c r="V52" s="103" t="str">
        <f t="shared" si="10"/>
        <v>ई-2</v>
      </c>
      <c r="W52" s="114"/>
      <c r="X52" s="454">
        <v>0</v>
      </c>
      <c r="Y52" s="455">
        <v>0</v>
      </c>
      <c r="Z52" s="456">
        <f t="shared" si="20"/>
        <v>0</v>
      </c>
      <c r="AA52" s="315"/>
      <c r="AB52" s="103" t="str">
        <f t="shared" si="11"/>
        <v>ई-2</v>
      </c>
      <c r="AC52" s="115"/>
      <c r="AD52" s="454">
        <v>0</v>
      </c>
      <c r="AE52" s="455">
        <v>0</v>
      </c>
      <c r="AF52" s="456">
        <f t="shared" si="24"/>
        <v>0</v>
      </c>
      <c r="AG52" s="315"/>
      <c r="AH52" s="103" t="str">
        <f t="shared" si="12"/>
        <v>ई-2</v>
      </c>
      <c r="AI52" s="114"/>
      <c r="AJ52" s="454">
        <v>0</v>
      </c>
      <c r="AK52" s="455">
        <v>0</v>
      </c>
      <c r="AL52" s="456">
        <f t="shared" si="25"/>
        <v>0</v>
      </c>
      <c r="AM52" s="291"/>
      <c r="AN52" s="103" t="str">
        <f t="shared" si="13"/>
        <v>ई-2</v>
      </c>
      <c r="AO52" s="115"/>
      <c r="AP52" s="454">
        <v>0</v>
      </c>
      <c r="AQ52" s="455">
        <v>0</v>
      </c>
      <c r="AR52" s="456">
        <f t="shared" si="26"/>
        <v>0</v>
      </c>
      <c r="AS52" s="456"/>
      <c r="AT52" s="103" t="str">
        <f t="shared" si="14"/>
        <v>ई-2</v>
      </c>
      <c r="AU52" s="466"/>
      <c r="AV52" s="116">
        <v>0</v>
      </c>
      <c r="AW52" s="103" t="str">
        <f t="shared" si="15"/>
        <v>ई-2</v>
      </c>
      <c r="AX52" s="114"/>
      <c r="AY52" s="117">
        <v>0</v>
      </c>
      <c r="AZ52" s="103" t="str">
        <f t="shared" si="16"/>
        <v>ई-2</v>
      </c>
      <c r="BA52" s="115"/>
      <c r="BB52" s="116">
        <v>0</v>
      </c>
      <c r="BC52" s="103" t="str">
        <f t="shared" si="17"/>
        <v>ई-2</v>
      </c>
      <c r="BD52" s="114"/>
      <c r="BE52" s="434">
        <f t="shared" si="18"/>
        <v>0</v>
      </c>
      <c r="BF52" s="429">
        <f>SUM(BE52*100)/BE12</f>
        <v>0</v>
      </c>
      <c r="BG52" s="276" t="str">
        <f t="shared" si="19"/>
        <v>ई-2</v>
      </c>
      <c r="BH52" s="104"/>
      <c r="BI52" s="122"/>
      <c r="BJ52" s="122"/>
      <c r="BK52" s="122"/>
    </row>
    <row r="53" spans="1:63" s="123" customFormat="1" ht="35.1" customHeight="1" x14ac:dyDescent="0.25">
      <c r="A53" s="122"/>
      <c r="B53" s="282">
        <f>Info_1!M45</f>
        <v>0</v>
      </c>
      <c r="C53" s="283">
        <f>Info_1!J45</f>
        <v>0</v>
      </c>
      <c r="D53" s="107">
        <f>Info_1!K45</f>
        <v>0</v>
      </c>
      <c r="E53" s="108">
        <f>Info_1!L45</f>
        <v>0</v>
      </c>
      <c r="F53" s="461">
        <v>0</v>
      </c>
      <c r="G53" s="455">
        <v>0</v>
      </c>
      <c r="H53" s="456">
        <f t="shared" si="21"/>
        <v>0</v>
      </c>
      <c r="I53" s="315"/>
      <c r="J53" s="118" t="str">
        <f t="shared" si="8"/>
        <v>ई-2</v>
      </c>
      <c r="K53" s="119"/>
      <c r="L53" s="461">
        <v>0</v>
      </c>
      <c r="M53" s="455">
        <v>0</v>
      </c>
      <c r="N53" s="456">
        <f t="shared" si="22"/>
        <v>0</v>
      </c>
      <c r="O53" s="315"/>
      <c r="P53" s="118" t="str">
        <f t="shared" si="9"/>
        <v>ई-2</v>
      </c>
      <c r="Q53" s="284"/>
      <c r="R53" s="461">
        <v>0</v>
      </c>
      <c r="S53" s="455">
        <v>0</v>
      </c>
      <c r="T53" s="456">
        <f t="shared" si="23"/>
        <v>0</v>
      </c>
      <c r="U53" s="315"/>
      <c r="V53" s="118" t="str">
        <f t="shared" si="10"/>
        <v>ई-2</v>
      </c>
      <c r="W53" s="119"/>
      <c r="X53" s="461">
        <v>0</v>
      </c>
      <c r="Y53" s="455">
        <v>0</v>
      </c>
      <c r="Z53" s="456">
        <f t="shared" si="20"/>
        <v>0</v>
      </c>
      <c r="AA53" s="315"/>
      <c r="AB53" s="118" t="str">
        <f t="shared" si="11"/>
        <v>ई-2</v>
      </c>
      <c r="AC53" s="284"/>
      <c r="AD53" s="461">
        <v>0</v>
      </c>
      <c r="AE53" s="455">
        <v>0</v>
      </c>
      <c r="AF53" s="456">
        <f t="shared" si="24"/>
        <v>0</v>
      </c>
      <c r="AG53" s="315"/>
      <c r="AH53" s="118" t="str">
        <f t="shared" si="12"/>
        <v>ई-2</v>
      </c>
      <c r="AI53" s="119"/>
      <c r="AJ53" s="461">
        <v>0</v>
      </c>
      <c r="AK53" s="455">
        <v>0</v>
      </c>
      <c r="AL53" s="456">
        <f t="shared" si="25"/>
        <v>0</v>
      </c>
      <c r="AM53" s="291"/>
      <c r="AN53" s="118" t="str">
        <f t="shared" si="13"/>
        <v>ई-2</v>
      </c>
      <c r="AO53" s="284"/>
      <c r="AP53" s="461">
        <v>0</v>
      </c>
      <c r="AQ53" s="455">
        <v>0</v>
      </c>
      <c r="AR53" s="456">
        <f t="shared" si="26"/>
        <v>0</v>
      </c>
      <c r="AS53" s="456"/>
      <c r="AT53" s="118" t="str">
        <f t="shared" si="14"/>
        <v>ई-2</v>
      </c>
      <c r="AU53" s="468"/>
      <c r="AV53" s="285">
        <v>0</v>
      </c>
      <c r="AW53" s="118" t="str">
        <f t="shared" si="15"/>
        <v>ई-2</v>
      </c>
      <c r="AX53" s="119"/>
      <c r="AY53" s="286">
        <v>0</v>
      </c>
      <c r="AZ53" s="118" t="str">
        <f t="shared" si="16"/>
        <v>ई-2</v>
      </c>
      <c r="BA53" s="284"/>
      <c r="BB53" s="285">
        <v>0</v>
      </c>
      <c r="BC53" s="118" t="str">
        <f t="shared" si="17"/>
        <v>ई-2</v>
      </c>
      <c r="BD53" s="119"/>
      <c r="BE53" s="434">
        <f t="shared" si="18"/>
        <v>0</v>
      </c>
      <c r="BF53" s="431">
        <f>SUM(BE53*100)/BE12</f>
        <v>0</v>
      </c>
      <c r="BG53" s="277" t="str">
        <f t="shared" si="19"/>
        <v>ई-2</v>
      </c>
      <c r="BH53" s="104"/>
      <c r="BI53" s="122"/>
      <c r="BJ53" s="122"/>
      <c r="BK53" s="122"/>
    </row>
    <row r="54" spans="1:63" s="104" customFormat="1" ht="35.1" customHeight="1" x14ac:dyDescent="0.25">
      <c r="A54" s="93"/>
      <c r="B54" s="288">
        <f>Info_1!M46</f>
        <v>0</v>
      </c>
      <c r="C54" s="106">
        <f>Info_1!J46</f>
        <v>0</v>
      </c>
      <c r="D54" s="289">
        <f>Info_1!K46</f>
        <v>0</v>
      </c>
      <c r="E54" s="290">
        <f>Info_1!L46</f>
        <v>0</v>
      </c>
      <c r="F54" s="462">
        <v>0</v>
      </c>
      <c r="G54" s="455">
        <v>0</v>
      </c>
      <c r="H54" s="456">
        <f t="shared" si="21"/>
        <v>0</v>
      </c>
      <c r="I54" s="315"/>
      <c r="J54" s="292" t="str">
        <f t="shared" ref="J54:J71" si="27">IF(H54&gt;=91,"अ-1",
IF(H54&gt;=81,"अ-2",
IF(H54&gt;=71,"ब-1",
IF(H54&gt;=61,"ब-2",
IF(H54&gt;=51,"क-1",
IF(H54&gt;=41,"क-2",
IF(H54&gt;=33,"ड",
IF(H54&gt;=21,"ई-1",
IF(H54&lt;=20, "ई-2"
)))))))))</f>
        <v>ई-2</v>
      </c>
      <c r="K54" s="114"/>
      <c r="L54" s="462">
        <v>0</v>
      </c>
      <c r="M54" s="455">
        <v>0</v>
      </c>
      <c r="N54" s="456">
        <f t="shared" si="22"/>
        <v>0</v>
      </c>
      <c r="O54" s="315"/>
      <c r="P54" s="292" t="str">
        <f t="shared" ref="P54:P71" si="28">IF(N54&gt;=91,"अ-1",
IF(N54&gt;=81,"अ-2",
IF(N54&gt;=71,"ब-1",
IF(N54&gt;=61,"ब-2",
IF(N54&gt;=51,"क-1",
IF(N54&gt;=41,"क-2",
IF(N54&gt;=33,"ड",
IF(N54&gt;=21,"ई-1",
IF(N54&lt;=20, "ई-2"
)))))))))</f>
        <v>ई-2</v>
      </c>
      <c r="Q54" s="115"/>
      <c r="R54" s="462">
        <v>0</v>
      </c>
      <c r="S54" s="455">
        <v>0</v>
      </c>
      <c r="T54" s="456">
        <f t="shared" si="23"/>
        <v>0</v>
      </c>
      <c r="U54" s="315"/>
      <c r="V54" s="292" t="str">
        <f t="shared" ref="V54:V71" si="29">IF(T54&gt;=91,"अ-1",
IF(T54&gt;=81,"अ-2",
IF(T54&gt;=71,"ब-1",
IF(T54&gt;=61,"ब-2",
IF(T54&gt;=51,"क-1",
IF(T54&gt;=41,"क-2",
IF(T54&gt;=33,"ड",
IF(T54&gt;=21,"ई-1",
IF(T54&lt;=20, "ई-2"
)))))))))</f>
        <v>ई-2</v>
      </c>
      <c r="W54" s="114"/>
      <c r="X54" s="462">
        <v>0</v>
      </c>
      <c r="Y54" s="455">
        <v>0</v>
      </c>
      <c r="Z54" s="456">
        <f t="shared" si="20"/>
        <v>0</v>
      </c>
      <c r="AA54" s="315"/>
      <c r="AB54" s="292" t="str">
        <f t="shared" ref="AB54:AB71" si="30">IF(Z54&gt;=91,"अ-1",
IF(Z54&gt;=81,"अ-2",
IF(Z54&gt;=71,"ब-1",
IF(Z54&gt;=61,"ब-2",
IF(Z54&gt;=51,"क-1",
IF(Z54&gt;=41,"क-2",
IF(Z54&gt;=33,"ड",
IF(Z54&gt;=21,"ई-1",
IF(Z54&lt;=20, "ई-2"
)))))))))</f>
        <v>ई-2</v>
      </c>
      <c r="AC54" s="115"/>
      <c r="AD54" s="462">
        <v>0</v>
      </c>
      <c r="AE54" s="455">
        <v>0</v>
      </c>
      <c r="AF54" s="456">
        <f t="shared" si="24"/>
        <v>0</v>
      </c>
      <c r="AG54" s="315"/>
      <c r="AH54" s="292" t="str">
        <f t="shared" ref="AH54:AH71" si="31">IF(AF54&gt;=91,"अ-1",
IF(AF54&gt;=81,"अ-2",
IF(AF54&gt;=71,"ब-1",
IF(AF54&gt;=61,"ब-2",
IF(AF54&gt;=51,"क-1",
IF(AF54&gt;=41,"क-2",
IF(AF54&gt;=33,"ड",
IF(AF54&gt;=21,"ई-1",
IF(AF54&lt;=20, "ई-2"
)))))))))</f>
        <v>ई-2</v>
      </c>
      <c r="AI54" s="114"/>
      <c r="AJ54" s="462">
        <v>0</v>
      </c>
      <c r="AK54" s="455">
        <v>0</v>
      </c>
      <c r="AL54" s="456">
        <f t="shared" si="25"/>
        <v>0</v>
      </c>
      <c r="AM54" s="291"/>
      <c r="AN54" s="292" t="str">
        <f t="shared" ref="AN54:AN71" si="32">IF(AL54&gt;=91,"अ-1",
IF(AL54&gt;=81,"अ-2",
IF(AL54&gt;=71,"ब-1",
IF(AL54&gt;=61,"ब-2",
IF(AL54&gt;=51,"क-1",
IF(AL54&gt;=41,"क-2",
IF(AL54&gt;=33,"ड",
IF(AL54&gt;=21,"ई-1",
IF(AL54&lt;=20, "ई-2"
)))))))))</f>
        <v>ई-2</v>
      </c>
      <c r="AO54" s="115"/>
      <c r="AP54" s="462">
        <v>0</v>
      </c>
      <c r="AQ54" s="455">
        <v>0</v>
      </c>
      <c r="AR54" s="456">
        <f t="shared" si="26"/>
        <v>0</v>
      </c>
      <c r="AS54" s="456"/>
      <c r="AT54" s="292" t="str">
        <f t="shared" si="14"/>
        <v>ई-2</v>
      </c>
      <c r="AU54" s="469"/>
      <c r="AV54" s="116">
        <v>0</v>
      </c>
      <c r="AW54" s="292" t="str">
        <f t="shared" ref="AW54:AW71" si="33">IF(AV54&gt;=91,"अ-1",
IF(AV54&gt;=81,"अ-2",
IF(AV54&gt;=71,"ब-1",
IF(AV54&gt;=61,"ब-2",
IF(AV54&gt;=51,"क-1",
IF(AV54&gt;=41,"क-2",
IF(AV54&gt;=33,"ड",
IF(AV54&gt;=21,"ई-1",
IF(AV54&lt;=20, "ई-2"
)))))))))</f>
        <v>ई-2</v>
      </c>
      <c r="AX54" s="114"/>
      <c r="AY54" s="117">
        <v>0</v>
      </c>
      <c r="AZ54" s="292" t="str">
        <f t="shared" ref="AZ54:AZ71" si="34">IF(AY54&gt;=91,"अ-1",
IF(AY54&gt;=81,"अ-2",
IF(AY54&gt;=71,"ब-1",
IF(AY54&gt;=61,"ब-2",
IF(AY54&gt;=51,"क-1",
IF(AY54&gt;=41,"क-2",
IF(AY54&gt;=33,"ड",
IF(AY54&gt;=21,"ई-1",
IF(AY54&lt;=20, "ई-2"
)))))))))</f>
        <v>ई-2</v>
      </c>
      <c r="BA54" s="115"/>
      <c r="BB54" s="116">
        <v>0</v>
      </c>
      <c r="BC54" s="292" t="str">
        <f t="shared" ref="BC54:BC71" si="35">IF(BB54&gt;=91,"अ-1",
IF(BB54&gt;=81,"अ-2",
IF(BB54&gt;=71,"ब-1",
IF(BB54&gt;=61,"ब-2",
IF(BB54&gt;=51,"क-1",
IF(BB54&gt;=41,"क-2",
IF(BB54&gt;=33,"ड",
IF(BB54&gt;=21,"ई-1",
IF(BB54&lt;=20, "ई-2"
)))))))))</f>
        <v>ई-2</v>
      </c>
      <c r="BD54" s="114"/>
      <c r="BE54" s="434">
        <f t="shared" si="18"/>
        <v>0</v>
      </c>
      <c r="BF54" s="432">
        <f>SUM(BE54*100)/BE12</f>
        <v>0</v>
      </c>
      <c r="BG54" s="293" t="str">
        <f t="shared" ref="BG54:BG71" si="36">IF(BF54&gt;=91,"अ-1",
IF(BF54&gt;=81,"अ-2",
IF(BF54&gt;=71,"ब-1",
IF(BF54&gt;=61,"ब-2",
IF(BF54&gt;=51,"क-1",
IF(BF54&gt;=41,"क-2",
IF(BF54&gt;=33,"ड",
IF(BF54&gt;=21,"ई-1",
IF(BF54&gt;=0, "ई-2"
)))))))))</f>
        <v>ई-2</v>
      </c>
      <c r="BI54" s="93"/>
      <c r="BJ54" s="93"/>
      <c r="BK54" s="93"/>
    </row>
    <row r="55" spans="1:63" s="104" customFormat="1" ht="35.1" customHeight="1" x14ac:dyDescent="0.25">
      <c r="A55" s="93"/>
      <c r="B55" s="105">
        <f>Info_1!M47</f>
        <v>0</v>
      </c>
      <c r="C55" s="106">
        <f>Info_1!J47</f>
        <v>0</v>
      </c>
      <c r="D55" s="107">
        <f>Info_1!K47</f>
        <v>0</v>
      </c>
      <c r="E55" s="108">
        <f>Info_1!L47</f>
        <v>0</v>
      </c>
      <c r="F55" s="454">
        <v>0</v>
      </c>
      <c r="G55" s="455">
        <v>0</v>
      </c>
      <c r="H55" s="456">
        <f t="shared" si="21"/>
        <v>0</v>
      </c>
      <c r="I55" s="315"/>
      <c r="J55" s="103" t="str">
        <f t="shared" si="27"/>
        <v>ई-2</v>
      </c>
      <c r="K55" s="114"/>
      <c r="L55" s="454">
        <v>0</v>
      </c>
      <c r="M55" s="455">
        <v>0</v>
      </c>
      <c r="N55" s="456">
        <f t="shared" si="22"/>
        <v>0</v>
      </c>
      <c r="O55" s="315"/>
      <c r="P55" s="103" t="str">
        <f t="shared" si="28"/>
        <v>ई-2</v>
      </c>
      <c r="Q55" s="115"/>
      <c r="R55" s="454">
        <v>0</v>
      </c>
      <c r="S55" s="455">
        <v>0</v>
      </c>
      <c r="T55" s="456">
        <f t="shared" si="23"/>
        <v>0</v>
      </c>
      <c r="U55" s="315"/>
      <c r="V55" s="103" t="str">
        <f t="shared" si="29"/>
        <v>ई-2</v>
      </c>
      <c r="W55" s="114"/>
      <c r="X55" s="454">
        <v>0</v>
      </c>
      <c r="Y55" s="455">
        <v>0</v>
      </c>
      <c r="Z55" s="456">
        <f t="shared" si="20"/>
        <v>0</v>
      </c>
      <c r="AA55" s="315"/>
      <c r="AB55" s="103" t="str">
        <f t="shared" si="30"/>
        <v>ई-2</v>
      </c>
      <c r="AC55" s="115"/>
      <c r="AD55" s="454">
        <v>0</v>
      </c>
      <c r="AE55" s="455">
        <v>0</v>
      </c>
      <c r="AF55" s="456">
        <f t="shared" si="24"/>
        <v>0</v>
      </c>
      <c r="AG55" s="315"/>
      <c r="AH55" s="103" t="str">
        <f t="shared" si="31"/>
        <v>ई-2</v>
      </c>
      <c r="AI55" s="114"/>
      <c r="AJ55" s="454">
        <v>0</v>
      </c>
      <c r="AK55" s="455">
        <v>0</v>
      </c>
      <c r="AL55" s="456">
        <f t="shared" si="25"/>
        <v>0</v>
      </c>
      <c r="AM55" s="291"/>
      <c r="AN55" s="103" t="str">
        <f t="shared" si="32"/>
        <v>ई-2</v>
      </c>
      <c r="AO55" s="115"/>
      <c r="AP55" s="454">
        <v>0</v>
      </c>
      <c r="AQ55" s="455">
        <v>0</v>
      </c>
      <c r="AR55" s="456">
        <f t="shared" si="26"/>
        <v>0</v>
      </c>
      <c r="AS55" s="456"/>
      <c r="AT55" s="103" t="str">
        <f t="shared" si="14"/>
        <v>ई-2</v>
      </c>
      <c r="AU55" s="466"/>
      <c r="AV55" s="116">
        <v>0</v>
      </c>
      <c r="AW55" s="103" t="str">
        <f t="shared" si="33"/>
        <v>ई-2</v>
      </c>
      <c r="AX55" s="114"/>
      <c r="AY55" s="117">
        <v>0</v>
      </c>
      <c r="AZ55" s="103" t="str">
        <f t="shared" si="34"/>
        <v>ई-2</v>
      </c>
      <c r="BA55" s="115"/>
      <c r="BB55" s="116">
        <v>0</v>
      </c>
      <c r="BC55" s="103" t="str">
        <f t="shared" si="35"/>
        <v>ई-2</v>
      </c>
      <c r="BD55" s="114"/>
      <c r="BE55" s="434">
        <f t="shared" si="18"/>
        <v>0</v>
      </c>
      <c r="BF55" s="429">
        <f>SUM(BE55*100)/BE12</f>
        <v>0</v>
      </c>
      <c r="BG55" s="276" t="str">
        <f t="shared" si="36"/>
        <v>ई-2</v>
      </c>
      <c r="BI55" s="93"/>
      <c r="BJ55" s="93"/>
      <c r="BK55" s="93"/>
    </row>
    <row r="56" spans="1:63" s="104" customFormat="1" ht="35.1" customHeight="1" x14ac:dyDescent="0.25">
      <c r="A56" s="93"/>
      <c r="B56" s="105">
        <f>Info_1!M48</f>
        <v>0</v>
      </c>
      <c r="C56" s="106">
        <f>Info_1!J48</f>
        <v>0</v>
      </c>
      <c r="D56" s="107">
        <f>Info_1!K48</f>
        <v>0</v>
      </c>
      <c r="E56" s="108">
        <f>Info_1!L48</f>
        <v>0</v>
      </c>
      <c r="F56" s="454">
        <v>0</v>
      </c>
      <c r="G56" s="455">
        <v>0</v>
      </c>
      <c r="H56" s="456">
        <f t="shared" si="21"/>
        <v>0</v>
      </c>
      <c r="I56" s="315"/>
      <c r="J56" s="103" t="str">
        <f t="shared" si="27"/>
        <v>ई-2</v>
      </c>
      <c r="K56" s="114"/>
      <c r="L56" s="454">
        <v>0</v>
      </c>
      <c r="M56" s="455">
        <v>0</v>
      </c>
      <c r="N56" s="456">
        <f t="shared" si="22"/>
        <v>0</v>
      </c>
      <c r="O56" s="315"/>
      <c r="P56" s="103" t="str">
        <f t="shared" si="28"/>
        <v>ई-2</v>
      </c>
      <c r="Q56" s="115"/>
      <c r="R56" s="454">
        <v>0</v>
      </c>
      <c r="S56" s="455">
        <v>0</v>
      </c>
      <c r="T56" s="456">
        <f t="shared" si="23"/>
        <v>0</v>
      </c>
      <c r="U56" s="315"/>
      <c r="V56" s="103" t="str">
        <f t="shared" si="29"/>
        <v>ई-2</v>
      </c>
      <c r="W56" s="114"/>
      <c r="X56" s="454">
        <v>0</v>
      </c>
      <c r="Y56" s="455">
        <v>0</v>
      </c>
      <c r="Z56" s="456">
        <f t="shared" si="20"/>
        <v>0</v>
      </c>
      <c r="AA56" s="315"/>
      <c r="AB56" s="103" t="str">
        <f t="shared" si="30"/>
        <v>ई-2</v>
      </c>
      <c r="AC56" s="115"/>
      <c r="AD56" s="454">
        <v>0</v>
      </c>
      <c r="AE56" s="455">
        <v>0</v>
      </c>
      <c r="AF56" s="456">
        <f t="shared" si="24"/>
        <v>0</v>
      </c>
      <c r="AG56" s="315"/>
      <c r="AH56" s="103" t="str">
        <f t="shared" si="31"/>
        <v>ई-2</v>
      </c>
      <c r="AI56" s="114"/>
      <c r="AJ56" s="454">
        <v>0</v>
      </c>
      <c r="AK56" s="455">
        <v>0</v>
      </c>
      <c r="AL56" s="456">
        <f t="shared" si="25"/>
        <v>0</v>
      </c>
      <c r="AM56" s="291"/>
      <c r="AN56" s="103" t="str">
        <f t="shared" si="32"/>
        <v>ई-2</v>
      </c>
      <c r="AO56" s="115"/>
      <c r="AP56" s="454">
        <v>0</v>
      </c>
      <c r="AQ56" s="455">
        <v>0</v>
      </c>
      <c r="AR56" s="456">
        <f t="shared" si="26"/>
        <v>0</v>
      </c>
      <c r="AS56" s="456"/>
      <c r="AT56" s="103" t="str">
        <f t="shared" si="14"/>
        <v>ई-2</v>
      </c>
      <c r="AU56" s="466"/>
      <c r="AV56" s="116">
        <v>0</v>
      </c>
      <c r="AW56" s="103" t="str">
        <f t="shared" si="33"/>
        <v>ई-2</v>
      </c>
      <c r="AX56" s="114"/>
      <c r="AY56" s="117">
        <v>0</v>
      </c>
      <c r="AZ56" s="103" t="str">
        <f t="shared" si="34"/>
        <v>ई-2</v>
      </c>
      <c r="BA56" s="115"/>
      <c r="BB56" s="116">
        <v>0</v>
      </c>
      <c r="BC56" s="103" t="str">
        <f t="shared" si="35"/>
        <v>ई-2</v>
      </c>
      <c r="BD56" s="114"/>
      <c r="BE56" s="434">
        <f t="shared" si="18"/>
        <v>0</v>
      </c>
      <c r="BF56" s="429">
        <f>SUM(BE56*100)/BE12</f>
        <v>0</v>
      </c>
      <c r="BG56" s="276" t="str">
        <f t="shared" si="36"/>
        <v>ई-2</v>
      </c>
      <c r="BI56" s="93"/>
      <c r="BJ56" s="93"/>
      <c r="BK56" s="93"/>
    </row>
    <row r="57" spans="1:63" s="104" customFormat="1" ht="35.1" customHeight="1" x14ac:dyDescent="0.25">
      <c r="A57" s="93"/>
      <c r="B57" s="105">
        <f>Info_1!M49</f>
        <v>0</v>
      </c>
      <c r="C57" s="106">
        <f>Info_1!J49</f>
        <v>0</v>
      </c>
      <c r="D57" s="107">
        <f>Info_1!K49</f>
        <v>0</v>
      </c>
      <c r="E57" s="108">
        <f>Info_1!L49</f>
        <v>0</v>
      </c>
      <c r="F57" s="454">
        <v>0</v>
      </c>
      <c r="G57" s="455">
        <v>0</v>
      </c>
      <c r="H57" s="456">
        <f t="shared" si="21"/>
        <v>0</v>
      </c>
      <c r="I57" s="315"/>
      <c r="J57" s="103" t="str">
        <f t="shared" si="27"/>
        <v>ई-2</v>
      </c>
      <c r="K57" s="114"/>
      <c r="L57" s="454">
        <v>0</v>
      </c>
      <c r="M57" s="455">
        <v>0</v>
      </c>
      <c r="N57" s="456">
        <f t="shared" si="22"/>
        <v>0</v>
      </c>
      <c r="O57" s="315"/>
      <c r="P57" s="103" t="str">
        <f t="shared" si="28"/>
        <v>ई-2</v>
      </c>
      <c r="Q57" s="115"/>
      <c r="R57" s="454">
        <v>0</v>
      </c>
      <c r="S57" s="455">
        <v>0</v>
      </c>
      <c r="T57" s="456">
        <f t="shared" si="23"/>
        <v>0</v>
      </c>
      <c r="U57" s="315"/>
      <c r="V57" s="103" t="str">
        <f t="shared" si="29"/>
        <v>ई-2</v>
      </c>
      <c r="W57" s="114"/>
      <c r="X57" s="454">
        <v>0</v>
      </c>
      <c r="Y57" s="455">
        <v>0</v>
      </c>
      <c r="Z57" s="456">
        <f t="shared" si="20"/>
        <v>0</v>
      </c>
      <c r="AA57" s="315"/>
      <c r="AB57" s="103" t="str">
        <f t="shared" si="30"/>
        <v>ई-2</v>
      </c>
      <c r="AC57" s="115"/>
      <c r="AD57" s="454">
        <v>0</v>
      </c>
      <c r="AE57" s="455">
        <v>0</v>
      </c>
      <c r="AF57" s="456">
        <f t="shared" si="24"/>
        <v>0</v>
      </c>
      <c r="AG57" s="315"/>
      <c r="AH57" s="103" t="str">
        <f t="shared" si="31"/>
        <v>ई-2</v>
      </c>
      <c r="AI57" s="114"/>
      <c r="AJ57" s="454">
        <v>0</v>
      </c>
      <c r="AK57" s="455">
        <v>0</v>
      </c>
      <c r="AL57" s="456">
        <f t="shared" si="25"/>
        <v>0</v>
      </c>
      <c r="AM57" s="291"/>
      <c r="AN57" s="103" t="str">
        <f t="shared" si="32"/>
        <v>ई-2</v>
      </c>
      <c r="AO57" s="115"/>
      <c r="AP57" s="454">
        <v>0</v>
      </c>
      <c r="AQ57" s="455">
        <v>0</v>
      </c>
      <c r="AR57" s="456">
        <f t="shared" si="26"/>
        <v>0</v>
      </c>
      <c r="AS57" s="456"/>
      <c r="AT57" s="103" t="str">
        <f t="shared" si="14"/>
        <v>ई-2</v>
      </c>
      <c r="AU57" s="466"/>
      <c r="AV57" s="116">
        <v>0</v>
      </c>
      <c r="AW57" s="103" t="str">
        <f t="shared" si="33"/>
        <v>ई-2</v>
      </c>
      <c r="AX57" s="114"/>
      <c r="AY57" s="117">
        <v>0</v>
      </c>
      <c r="AZ57" s="103" t="str">
        <f t="shared" si="34"/>
        <v>ई-2</v>
      </c>
      <c r="BA57" s="115"/>
      <c r="BB57" s="116">
        <v>0</v>
      </c>
      <c r="BC57" s="103" t="str">
        <f t="shared" si="35"/>
        <v>ई-2</v>
      </c>
      <c r="BD57" s="114"/>
      <c r="BE57" s="434">
        <f t="shared" si="18"/>
        <v>0</v>
      </c>
      <c r="BF57" s="429">
        <f>SUM(BE57*100)/BE12</f>
        <v>0</v>
      </c>
      <c r="BG57" s="276" t="str">
        <f t="shared" si="36"/>
        <v>ई-2</v>
      </c>
      <c r="BI57" s="93"/>
      <c r="BJ57" s="93"/>
      <c r="BK57" s="93"/>
    </row>
    <row r="58" spans="1:63" s="123" customFormat="1" ht="35.1" customHeight="1" x14ac:dyDescent="0.25">
      <c r="A58" s="122"/>
      <c r="B58" s="105">
        <f>Info_1!M50</f>
        <v>0</v>
      </c>
      <c r="C58" s="106">
        <f>Info_1!J50</f>
        <v>0</v>
      </c>
      <c r="D58" s="107">
        <f>Info_1!K50</f>
        <v>0</v>
      </c>
      <c r="E58" s="108">
        <f>Info_1!L50</f>
        <v>0</v>
      </c>
      <c r="F58" s="454">
        <v>0</v>
      </c>
      <c r="G58" s="455">
        <v>0</v>
      </c>
      <c r="H58" s="456">
        <f t="shared" si="21"/>
        <v>0</v>
      </c>
      <c r="I58" s="315"/>
      <c r="J58" s="103" t="str">
        <f t="shared" si="27"/>
        <v>ई-2</v>
      </c>
      <c r="K58" s="114"/>
      <c r="L58" s="454">
        <v>0</v>
      </c>
      <c r="M58" s="455">
        <v>0</v>
      </c>
      <c r="N58" s="456">
        <f t="shared" si="22"/>
        <v>0</v>
      </c>
      <c r="O58" s="315"/>
      <c r="P58" s="103" t="str">
        <f t="shared" si="28"/>
        <v>ई-2</v>
      </c>
      <c r="Q58" s="115"/>
      <c r="R58" s="454">
        <v>0</v>
      </c>
      <c r="S58" s="455">
        <v>0</v>
      </c>
      <c r="T58" s="456">
        <f t="shared" si="23"/>
        <v>0</v>
      </c>
      <c r="U58" s="315"/>
      <c r="V58" s="103" t="str">
        <f t="shared" si="29"/>
        <v>ई-2</v>
      </c>
      <c r="W58" s="114"/>
      <c r="X58" s="454">
        <v>0</v>
      </c>
      <c r="Y58" s="455">
        <v>0</v>
      </c>
      <c r="Z58" s="456">
        <f t="shared" si="20"/>
        <v>0</v>
      </c>
      <c r="AA58" s="315"/>
      <c r="AB58" s="103" t="str">
        <f t="shared" si="30"/>
        <v>ई-2</v>
      </c>
      <c r="AC58" s="115"/>
      <c r="AD58" s="454">
        <v>0</v>
      </c>
      <c r="AE58" s="455">
        <v>0</v>
      </c>
      <c r="AF58" s="456">
        <f t="shared" si="24"/>
        <v>0</v>
      </c>
      <c r="AG58" s="315"/>
      <c r="AH58" s="103" t="str">
        <f t="shared" si="31"/>
        <v>ई-2</v>
      </c>
      <c r="AI58" s="114"/>
      <c r="AJ58" s="454">
        <v>0</v>
      </c>
      <c r="AK58" s="455">
        <v>0</v>
      </c>
      <c r="AL58" s="456">
        <f t="shared" si="25"/>
        <v>0</v>
      </c>
      <c r="AM58" s="291"/>
      <c r="AN58" s="103" t="str">
        <f t="shared" si="32"/>
        <v>ई-2</v>
      </c>
      <c r="AO58" s="115"/>
      <c r="AP58" s="454">
        <v>0</v>
      </c>
      <c r="AQ58" s="455">
        <v>0</v>
      </c>
      <c r="AR58" s="456">
        <f t="shared" si="26"/>
        <v>0</v>
      </c>
      <c r="AS58" s="456"/>
      <c r="AT58" s="103" t="str">
        <f t="shared" si="14"/>
        <v>ई-2</v>
      </c>
      <c r="AU58" s="466"/>
      <c r="AV58" s="116">
        <v>0</v>
      </c>
      <c r="AW58" s="103" t="str">
        <f t="shared" si="33"/>
        <v>ई-2</v>
      </c>
      <c r="AX58" s="114"/>
      <c r="AY58" s="117">
        <v>0</v>
      </c>
      <c r="AZ58" s="103" t="str">
        <f t="shared" si="34"/>
        <v>ई-2</v>
      </c>
      <c r="BA58" s="115"/>
      <c r="BB58" s="116">
        <v>0</v>
      </c>
      <c r="BC58" s="103" t="str">
        <f t="shared" si="35"/>
        <v>ई-2</v>
      </c>
      <c r="BD58" s="114"/>
      <c r="BE58" s="434">
        <f t="shared" si="18"/>
        <v>0</v>
      </c>
      <c r="BF58" s="429">
        <f>SUM(BE58*100)/BE12</f>
        <v>0</v>
      </c>
      <c r="BG58" s="276" t="str">
        <f t="shared" si="36"/>
        <v>ई-2</v>
      </c>
      <c r="BH58" s="104"/>
      <c r="BI58" s="122"/>
      <c r="BJ58" s="122"/>
      <c r="BK58" s="122"/>
    </row>
    <row r="59" spans="1:63" s="123" customFormat="1" ht="35.1" customHeight="1" x14ac:dyDescent="0.25">
      <c r="A59" s="122"/>
      <c r="B59" s="105">
        <f>Info_1!M51</f>
        <v>0</v>
      </c>
      <c r="C59" s="106">
        <f>Info_1!J51</f>
        <v>0</v>
      </c>
      <c r="D59" s="107">
        <f>Info_1!K51</f>
        <v>0</v>
      </c>
      <c r="E59" s="108">
        <f>Info_1!L51</f>
        <v>0</v>
      </c>
      <c r="F59" s="454">
        <v>0</v>
      </c>
      <c r="G59" s="455">
        <v>0</v>
      </c>
      <c r="H59" s="456">
        <f t="shared" si="21"/>
        <v>0</v>
      </c>
      <c r="I59" s="315"/>
      <c r="J59" s="103" t="str">
        <f t="shared" si="27"/>
        <v>ई-2</v>
      </c>
      <c r="K59" s="114"/>
      <c r="L59" s="454">
        <v>0</v>
      </c>
      <c r="M59" s="455">
        <v>0</v>
      </c>
      <c r="N59" s="456">
        <f t="shared" si="22"/>
        <v>0</v>
      </c>
      <c r="O59" s="315"/>
      <c r="P59" s="103" t="str">
        <f t="shared" si="28"/>
        <v>ई-2</v>
      </c>
      <c r="Q59" s="115"/>
      <c r="R59" s="454">
        <v>0</v>
      </c>
      <c r="S59" s="455">
        <v>0</v>
      </c>
      <c r="T59" s="456">
        <f t="shared" si="23"/>
        <v>0</v>
      </c>
      <c r="U59" s="315"/>
      <c r="V59" s="103" t="str">
        <f t="shared" si="29"/>
        <v>ई-2</v>
      </c>
      <c r="W59" s="114"/>
      <c r="X59" s="454">
        <v>0</v>
      </c>
      <c r="Y59" s="455">
        <v>0</v>
      </c>
      <c r="Z59" s="456">
        <f t="shared" si="20"/>
        <v>0</v>
      </c>
      <c r="AA59" s="315"/>
      <c r="AB59" s="103" t="str">
        <f t="shared" si="30"/>
        <v>ई-2</v>
      </c>
      <c r="AC59" s="115"/>
      <c r="AD59" s="454">
        <v>0</v>
      </c>
      <c r="AE59" s="455">
        <v>0</v>
      </c>
      <c r="AF59" s="456">
        <f t="shared" si="24"/>
        <v>0</v>
      </c>
      <c r="AG59" s="315"/>
      <c r="AH59" s="103" t="str">
        <f t="shared" si="31"/>
        <v>ई-2</v>
      </c>
      <c r="AI59" s="114"/>
      <c r="AJ59" s="454">
        <v>0</v>
      </c>
      <c r="AK59" s="455">
        <v>0</v>
      </c>
      <c r="AL59" s="456">
        <f t="shared" si="25"/>
        <v>0</v>
      </c>
      <c r="AM59" s="291"/>
      <c r="AN59" s="103" t="str">
        <f t="shared" si="32"/>
        <v>ई-2</v>
      </c>
      <c r="AO59" s="115"/>
      <c r="AP59" s="454">
        <v>0</v>
      </c>
      <c r="AQ59" s="455">
        <v>0</v>
      </c>
      <c r="AR59" s="456">
        <f t="shared" si="26"/>
        <v>0</v>
      </c>
      <c r="AS59" s="456"/>
      <c r="AT59" s="103" t="str">
        <f t="shared" si="14"/>
        <v>ई-2</v>
      </c>
      <c r="AU59" s="466"/>
      <c r="AV59" s="116">
        <v>0</v>
      </c>
      <c r="AW59" s="103" t="str">
        <f t="shared" si="33"/>
        <v>ई-2</v>
      </c>
      <c r="AX59" s="114"/>
      <c r="AY59" s="117">
        <v>0</v>
      </c>
      <c r="AZ59" s="103" t="str">
        <f t="shared" si="34"/>
        <v>ई-2</v>
      </c>
      <c r="BA59" s="115"/>
      <c r="BB59" s="116">
        <v>0</v>
      </c>
      <c r="BC59" s="103" t="str">
        <f t="shared" si="35"/>
        <v>ई-2</v>
      </c>
      <c r="BD59" s="114"/>
      <c r="BE59" s="434">
        <f t="shared" si="18"/>
        <v>0</v>
      </c>
      <c r="BF59" s="429">
        <f>SUM(BE59*100)/BE12</f>
        <v>0</v>
      </c>
      <c r="BG59" s="276" t="str">
        <f t="shared" si="36"/>
        <v>ई-2</v>
      </c>
      <c r="BH59" s="104"/>
      <c r="BI59" s="122"/>
      <c r="BJ59" s="122"/>
      <c r="BK59" s="122"/>
    </row>
    <row r="60" spans="1:63" s="123" customFormat="1" ht="35.1" customHeight="1" x14ac:dyDescent="0.25">
      <c r="A60" s="122"/>
      <c r="B60" s="105">
        <f>Info_1!M52</f>
        <v>0</v>
      </c>
      <c r="C60" s="106">
        <f>Info_1!J52</f>
        <v>0</v>
      </c>
      <c r="D60" s="107">
        <f>Info_1!K52</f>
        <v>0</v>
      </c>
      <c r="E60" s="108">
        <f>Info_1!L52</f>
        <v>0</v>
      </c>
      <c r="F60" s="454">
        <v>0</v>
      </c>
      <c r="G60" s="455">
        <v>0</v>
      </c>
      <c r="H60" s="456">
        <f t="shared" si="21"/>
        <v>0</v>
      </c>
      <c r="I60" s="315"/>
      <c r="J60" s="103" t="str">
        <f t="shared" si="27"/>
        <v>ई-2</v>
      </c>
      <c r="K60" s="114"/>
      <c r="L60" s="454">
        <v>0</v>
      </c>
      <c r="M60" s="455">
        <v>0</v>
      </c>
      <c r="N60" s="456">
        <f t="shared" si="22"/>
        <v>0</v>
      </c>
      <c r="O60" s="315"/>
      <c r="P60" s="103" t="str">
        <f t="shared" si="28"/>
        <v>ई-2</v>
      </c>
      <c r="Q60" s="115"/>
      <c r="R60" s="454">
        <v>0</v>
      </c>
      <c r="S60" s="455">
        <v>0</v>
      </c>
      <c r="T60" s="456">
        <f t="shared" si="23"/>
        <v>0</v>
      </c>
      <c r="U60" s="315"/>
      <c r="V60" s="103" t="str">
        <f t="shared" si="29"/>
        <v>ई-2</v>
      </c>
      <c r="W60" s="114"/>
      <c r="X60" s="454">
        <v>0</v>
      </c>
      <c r="Y60" s="455">
        <v>0</v>
      </c>
      <c r="Z60" s="456">
        <f t="shared" si="20"/>
        <v>0</v>
      </c>
      <c r="AA60" s="315"/>
      <c r="AB60" s="103" t="str">
        <f t="shared" si="30"/>
        <v>ई-2</v>
      </c>
      <c r="AC60" s="115"/>
      <c r="AD60" s="454">
        <v>0</v>
      </c>
      <c r="AE60" s="455">
        <v>0</v>
      </c>
      <c r="AF60" s="456">
        <f t="shared" si="24"/>
        <v>0</v>
      </c>
      <c r="AG60" s="315"/>
      <c r="AH60" s="103" t="str">
        <f t="shared" si="31"/>
        <v>ई-2</v>
      </c>
      <c r="AI60" s="114"/>
      <c r="AJ60" s="454">
        <v>0</v>
      </c>
      <c r="AK60" s="455">
        <v>0</v>
      </c>
      <c r="AL60" s="456">
        <f t="shared" si="25"/>
        <v>0</v>
      </c>
      <c r="AM60" s="291"/>
      <c r="AN60" s="103" t="str">
        <f t="shared" si="32"/>
        <v>ई-2</v>
      </c>
      <c r="AO60" s="115"/>
      <c r="AP60" s="454">
        <v>0</v>
      </c>
      <c r="AQ60" s="455">
        <v>0</v>
      </c>
      <c r="AR60" s="456">
        <f t="shared" si="26"/>
        <v>0</v>
      </c>
      <c r="AS60" s="456"/>
      <c r="AT60" s="103" t="str">
        <f t="shared" si="14"/>
        <v>ई-2</v>
      </c>
      <c r="AU60" s="466"/>
      <c r="AV60" s="116">
        <v>0</v>
      </c>
      <c r="AW60" s="103" t="str">
        <f t="shared" si="33"/>
        <v>ई-2</v>
      </c>
      <c r="AX60" s="114"/>
      <c r="AY60" s="117">
        <v>0</v>
      </c>
      <c r="AZ60" s="103" t="str">
        <f t="shared" si="34"/>
        <v>ई-2</v>
      </c>
      <c r="BA60" s="115"/>
      <c r="BB60" s="116">
        <v>0</v>
      </c>
      <c r="BC60" s="103" t="str">
        <f t="shared" si="35"/>
        <v>ई-2</v>
      </c>
      <c r="BD60" s="114"/>
      <c r="BE60" s="434">
        <f t="shared" si="18"/>
        <v>0</v>
      </c>
      <c r="BF60" s="429">
        <f>SUM(BE60*100)/BE12</f>
        <v>0</v>
      </c>
      <c r="BG60" s="276" t="str">
        <f t="shared" si="36"/>
        <v>ई-2</v>
      </c>
      <c r="BH60" s="104"/>
      <c r="BI60" s="122"/>
      <c r="BJ60" s="122"/>
      <c r="BK60" s="122"/>
    </row>
    <row r="61" spans="1:63" s="123" customFormat="1" ht="35.1" customHeight="1" x14ac:dyDescent="0.25">
      <c r="A61" s="122"/>
      <c r="B61" s="105">
        <f>Info_1!M53</f>
        <v>0</v>
      </c>
      <c r="C61" s="106">
        <f>Info_1!J53</f>
        <v>0</v>
      </c>
      <c r="D61" s="107">
        <f>Info_1!K53</f>
        <v>0</v>
      </c>
      <c r="E61" s="108">
        <f>Info_1!L53</f>
        <v>0</v>
      </c>
      <c r="F61" s="454">
        <v>0</v>
      </c>
      <c r="G61" s="455">
        <v>0</v>
      </c>
      <c r="H61" s="456">
        <f t="shared" si="21"/>
        <v>0</v>
      </c>
      <c r="I61" s="315"/>
      <c r="J61" s="103" t="str">
        <f t="shared" si="27"/>
        <v>ई-2</v>
      </c>
      <c r="K61" s="114"/>
      <c r="L61" s="454">
        <v>0</v>
      </c>
      <c r="M61" s="455">
        <v>0</v>
      </c>
      <c r="N61" s="456">
        <f t="shared" si="22"/>
        <v>0</v>
      </c>
      <c r="O61" s="315"/>
      <c r="P61" s="103" t="str">
        <f t="shared" si="28"/>
        <v>ई-2</v>
      </c>
      <c r="Q61" s="115"/>
      <c r="R61" s="454">
        <v>0</v>
      </c>
      <c r="S61" s="455">
        <v>0</v>
      </c>
      <c r="T61" s="456">
        <f t="shared" si="23"/>
        <v>0</v>
      </c>
      <c r="U61" s="315"/>
      <c r="V61" s="103" t="str">
        <f t="shared" si="29"/>
        <v>ई-2</v>
      </c>
      <c r="W61" s="114"/>
      <c r="X61" s="454">
        <v>0</v>
      </c>
      <c r="Y61" s="455">
        <v>0</v>
      </c>
      <c r="Z61" s="456">
        <f t="shared" si="20"/>
        <v>0</v>
      </c>
      <c r="AA61" s="315"/>
      <c r="AB61" s="103" t="str">
        <f t="shared" si="30"/>
        <v>ई-2</v>
      </c>
      <c r="AC61" s="115"/>
      <c r="AD61" s="454">
        <v>0</v>
      </c>
      <c r="AE61" s="455">
        <v>0</v>
      </c>
      <c r="AF61" s="456">
        <f t="shared" si="24"/>
        <v>0</v>
      </c>
      <c r="AG61" s="315"/>
      <c r="AH61" s="103" t="str">
        <f t="shared" si="31"/>
        <v>ई-2</v>
      </c>
      <c r="AI61" s="114"/>
      <c r="AJ61" s="454">
        <v>0</v>
      </c>
      <c r="AK61" s="455">
        <v>0</v>
      </c>
      <c r="AL61" s="456">
        <f t="shared" si="25"/>
        <v>0</v>
      </c>
      <c r="AM61" s="291"/>
      <c r="AN61" s="103" t="str">
        <f t="shared" si="32"/>
        <v>ई-2</v>
      </c>
      <c r="AO61" s="115"/>
      <c r="AP61" s="454">
        <v>0</v>
      </c>
      <c r="AQ61" s="455">
        <v>0</v>
      </c>
      <c r="AR61" s="456">
        <f t="shared" si="26"/>
        <v>0</v>
      </c>
      <c r="AS61" s="456"/>
      <c r="AT61" s="103" t="str">
        <f t="shared" si="14"/>
        <v>ई-2</v>
      </c>
      <c r="AU61" s="466"/>
      <c r="AV61" s="116">
        <v>0</v>
      </c>
      <c r="AW61" s="103" t="str">
        <f t="shared" si="33"/>
        <v>ई-2</v>
      </c>
      <c r="AX61" s="114"/>
      <c r="AY61" s="117">
        <v>0</v>
      </c>
      <c r="AZ61" s="103" t="str">
        <f t="shared" si="34"/>
        <v>ई-2</v>
      </c>
      <c r="BA61" s="115"/>
      <c r="BB61" s="116">
        <v>0</v>
      </c>
      <c r="BC61" s="103" t="str">
        <f t="shared" si="35"/>
        <v>ई-2</v>
      </c>
      <c r="BD61" s="114"/>
      <c r="BE61" s="434">
        <f t="shared" si="18"/>
        <v>0</v>
      </c>
      <c r="BF61" s="429">
        <f>SUM(BE61*100)/BE12</f>
        <v>0</v>
      </c>
      <c r="BG61" s="276" t="str">
        <f t="shared" si="36"/>
        <v>ई-2</v>
      </c>
      <c r="BH61" s="104"/>
      <c r="BI61" s="122"/>
      <c r="BJ61" s="122"/>
      <c r="BK61" s="122"/>
    </row>
    <row r="62" spans="1:63" s="123" customFormat="1" ht="35.1" customHeight="1" x14ac:dyDescent="0.25">
      <c r="A62" s="122"/>
      <c r="B62" s="105">
        <f>Info_1!M54</f>
        <v>0</v>
      </c>
      <c r="C62" s="106">
        <f>Info_1!J54</f>
        <v>0</v>
      </c>
      <c r="D62" s="107">
        <f>Info_1!K54</f>
        <v>0</v>
      </c>
      <c r="E62" s="108">
        <f>Info_1!L54</f>
        <v>0</v>
      </c>
      <c r="F62" s="454">
        <v>0</v>
      </c>
      <c r="G62" s="455">
        <v>0</v>
      </c>
      <c r="H62" s="456">
        <f t="shared" si="21"/>
        <v>0</v>
      </c>
      <c r="I62" s="315"/>
      <c r="J62" s="103" t="str">
        <f t="shared" si="27"/>
        <v>ई-2</v>
      </c>
      <c r="K62" s="114"/>
      <c r="L62" s="454">
        <v>0</v>
      </c>
      <c r="M62" s="455">
        <v>0</v>
      </c>
      <c r="N62" s="456">
        <f t="shared" si="22"/>
        <v>0</v>
      </c>
      <c r="O62" s="315"/>
      <c r="P62" s="103" t="str">
        <f t="shared" si="28"/>
        <v>ई-2</v>
      </c>
      <c r="Q62" s="115"/>
      <c r="R62" s="454">
        <v>0</v>
      </c>
      <c r="S62" s="455">
        <v>0</v>
      </c>
      <c r="T62" s="456">
        <f t="shared" si="23"/>
        <v>0</v>
      </c>
      <c r="U62" s="315"/>
      <c r="V62" s="103" t="str">
        <f t="shared" si="29"/>
        <v>ई-2</v>
      </c>
      <c r="W62" s="114"/>
      <c r="X62" s="454">
        <v>0</v>
      </c>
      <c r="Y62" s="455">
        <v>0</v>
      </c>
      <c r="Z62" s="456">
        <f t="shared" si="20"/>
        <v>0</v>
      </c>
      <c r="AA62" s="315"/>
      <c r="AB62" s="103" t="str">
        <f t="shared" si="30"/>
        <v>ई-2</v>
      </c>
      <c r="AC62" s="115"/>
      <c r="AD62" s="454">
        <v>0</v>
      </c>
      <c r="AE62" s="455">
        <v>0</v>
      </c>
      <c r="AF62" s="456">
        <f t="shared" si="24"/>
        <v>0</v>
      </c>
      <c r="AG62" s="315"/>
      <c r="AH62" s="103" t="str">
        <f t="shared" si="31"/>
        <v>ई-2</v>
      </c>
      <c r="AI62" s="114"/>
      <c r="AJ62" s="454">
        <v>0</v>
      </c>
      <c r="AK62" s="455">
        <v>0</v>
      </c>
      <c r="AL62" s="456">
        <f t="shared" si="25"/>
        <v>0</v>
      </c>
      <c r="AM62" s="291"/>
      <c r="AN62" s="103" t="str">
        <f t="shared" si="32"/>
        <v>ई-2</v>
      </c>
      <c r="AO62" s="115"/>
      <c r="AP62" s="454">
        <v>0</v>
      </c>
      <c r="AQ62" s="455">
        <v>0</v>
      </c>
      <c r="AR62" s="456">
        <f t="shared" si="26"/>
        <v>0</v>
      </c>
      <c r="AS62" s="456"/>
      <c r="AT62" s="103" t="str">
        <f t="shared" si="14"/>
        <v>ई-2</v>
      </c>
      <c r="AU62" s="466"/>
      <c r="AV62" s="116">
        <v>0</v>
      </c>
      <c r="AW62" s="103" t="str">
        <f t="shared" si="33"/>
        <v>ई-2</v>
      </c>
      <c r="AX62" s="114"/>
      <c r="AY62" s="117">
        <v>0</v>
      </c>
      <c r="AZ62" s="103" t="str">
        <f t="shared" si="34"/>
        <v>ई-2</v>
      </c>
      <c r="BA62" s="115"/>
      <c r="BB62" s="116">
        <v>0</v>
      </c>
      <c r="BC62" s="103" t="str">
        <f t="shared" si="35"/>
        <v>ई-2</v>
      </c>
      <c r="BD62" s="114"/>
      <c r="BE62" s="434">
        <f t="shared" si="18"/>
        <v>0</v>
      </c>
      <c r="BF62" s="429">
        <f>SUM(BE62*100)/BE12</f>
        <v>0</v>
      </c>
      <c r="BG62" s="276" t="str">
        <f t="shared" si="36"/>
        <v>ई-2</v>
      </c>
      <c r="BH62" s="104"/>
      <c r="BI62" s="122"/>
      <c r="BJ62" s="122"/>
      <c r="BK62" s="122"/>
    </row>
    <row r="63" spans="1:63" s="123" customFormat="1" ht="35.1" customHeight="1" x14ac:dyDescent="0.25">
      <c r="A63" s="122"/>
      <c r="B63" s="105">
        <f>Info_1!M55</f>
        <v>0</v>
      </c>
      <c r="C63" s="106">
        <f>Info_1!J55</f>
        <v>0</v>
      </c>
      <c r="D63" s="107">
        <f>Info_1!K55</f>
        <v>0</v>
      </c>
      <c r="E63" s="108">
        <f>Info_1!L55</f>
        <v>0</v>
      </c>
      <c r="F63" s="454">
        <v>0</v>
      </c>
      <c r="G63" s="455">
        <v>0</v>
      </c>
      <c r="H63" s="456">
        <f t="shared" si="21"/>
        <v>0</v>
      </c>
      <c r="I63" s="315"/>
      <c r="J63" s="103" t="str">
        <f t="shared" si="27"/>
        <v>ई-2</v>
      </c>
      <c r="K63" s="114"/>
      <c r="L63" s="454">
        <v>0</v>
      </c>
      <c r="M63" s="455">
        <v>0</v>
      </c>
      <c r="N63" s="456">
        <f t="shared" si="22"/>
        <v>0</v>
      </c>
      <c r="O63" s="315"/>
      <c r="P63" s="103" t="str">
        <f t="shared" si="28"/>
        <v>ई-2</v>
      </c>
      <c r="Q63" s="115"/>
      <c r="R63" s="454">
        <v>0</v>
      </c>
      <c r="S63" s="455">
        <v>0</v>
      </c>
      <c r="T63" s="456">
        <f t="shared" si="23"/>
        <v>0</v>
      </c>
      <c r="U63" s="315"/>
      <c r="V63" s="103" t="str">
        <f t="shared" si="29"/>
        <v>ई-2</v>
      </c>
      <c r="W63" s="114"/>
      <c r="X63" s="454">
        <v>0</v>
      </c>
      <c r="Y63" s="455">
        <v>0</v>
      </c>
      <c r="Z63" s="456">
        <f t="shared" si="20"/>
        <v>0</v>
      </c>
      <c r="AA63" s="315"/>
      <c r="AB63" s="103" t="str">
        <f t="shared" si="30"/>
        <v>ई-2</v>
      </c>
      <c r="AC63" s="115"/>
      <c r="AD63" s="454">
        <v>0</v>
      </c>
      <c r="AE63" s="455">
        <v>0</v>
      </c>
      <c r="AF63" s="456">
        <f t="shared" si="24"/>
        <v>0</v>
      </c>
      <c r="AG63" s="315"/>
      <c r="AH63" s="103" t="str">
        <f t="shared" si="31"/>
        <v>ई-2</v>
      </c>
      <c r="AI63" s="114"/>
      <c r="AJ63" s="454">
        <v>0</v>
      </c>
      <c r="AK63" s="455">
        <v>0</v>
      </c>
      <c r="AL63" s="456">
        <f t="shared" si="25"/>
        <v>0</v>
      </c>
      <c r="AM63" s="291"/>
      <c r="AN63" s="103" t="str">
        <f t="shared" si="32"/>
        <v>ई-2</v>
      </c>
      <c r="AO63" s="115"/>
      <c r="AP63" s="454">
        <v>0</v>
      </c>
      <c r="AQ63" s="455">
        <v>0</v>
      </c>
      <c r="AR63" s="456">
        <f t="shared" si="26"/>
        <v>0</v>
      </c>
      <c r="AS63" s="456"/>
      <c r="AT63" s="103" t="str">
        <f t="shared" si="14"/>
        <v>ई-2</v>
      </c>
      <c r="AU63" s="466"/>
      <c r="AV63" s="116">
        <v>0</v>
      </c>
      <c r="AW63" s="103" t="str">
        <f t="shared" si="33"/>
        <v>ई-2</v>
      </c>
      <c r="AX63" s="114"/>
      <c r="AY63" s="117">
        <v>0</v>
      </c>
      <c r="AZ63" s="103" t="str">
        <f t="shared" si="34"/>
        <v>ई-2</v>
      </c>
      <c r="BA63" s="115"/>
      <c r="BB63" s="116">
        <v>0</v>
      </c>
      <c r="BC63" s="103" t="str">
        <f t="shared" si="35"/>
        <v>ई-2</v>
      </c>
      <c r="BD63" s="114"/>
      <c r="BE63" s="434">
        <f t="shared" si="18"/>
        <v>0</v>
      </c>
      <c r="BF63" s="429">
        <f>SUM(BE63*100)/BE12</f>
        <v>0</v>
      </c>
      <c r="BG63" s="276" t="str">
        <f t="shared" si="36"/>
        <v>ई-2</v>
      </c>
      <c r="BH63" s="104"/>
      <c r="BI63" s="122"/>
      <c r="BJ63" s="122"/>
      <c r="BK63" s="122"/>
    </row>
    <row r="64" spans="1:63" s="123" customFormat="1" ht="35.1" customHeight="1" x14ac:dyDescent="0.25">
      <c r="A64" s="122"/>
      <c r="B64" s="105">
        <f>Info_1!M56</f>
        <v>0</v>
      </c>
      <c r="C64" s="106">
        <f>Info_1!J56</f>
        <v>0</v>
      </c>
      <c r="D64" s="107">
        <f>Info_1!K56</f>
        <v>0</v>
      </c>
      <c r="E64" s="108">
        <f>Info_1!L56</f>
        <v>0</v>
      </c>
      <c r="F64" s="454">
        <v>0</v>
      </c>
      <c r="G64" s="455">
        <v>0</v>
      </c>
      <c r="H64" s="456">
        <f t="shared" si="21"/>
        <v>0</v>
      </c>
      <c r="I64" s="315"/>
      <c r="J64" s="103" t="str">
        <f t="shared" si="27"/>
        <v>ई-2</v>
      </c>
      <c r="K64" s="114"/>
      <c r="L64" s="454">
        <v>0</v>
      </c>
      <c r="M64" s="455">
        <v>0</v>
      </c>
      <c r="N64" s="456">
        <f t="shared" si="22"/>
        <v>0</v>
      </c>
      <c r="O64" s="315"/>
      <c r="P64" s="103" t="str">
        <f t="shared" si="28"/>
        <v>ई-2</v>
      </c>
      <c r="Q64" s="115"/>
      <c r="R64" s="454">
        <v>0</v>
      </c>
      <c r="S64" s="455">
        <v>0</v>
      </c>
      <c r="T64" s="456">
        <f t="shared" si="23"/>
        <v>0</v>
      </c>
      <c r="U64" s="315"/>
      <c r="V64" s="103" t="str">
        <f t="shared" si="29"/>
        <v>ई-2</v>
      </c>
      <c r="W64" s="114"/>
      <c r="X64" s="454">
        <v>0</v>
      </c>
      <c r="Y64" s="455">
        <v>0</v>
      </c>
      <c r="Z64" s="456">
        <f t="shared" si="20"/>
        <v>0</v>
      </c>
      <c r="AA64" s="315"/>
      <c r="AB64" s="103" t="str">
        <f t="shared" si="30"/>
        <v>ई-2</v>
      </c>
      <c r="AC64" s="115"/>
      <c r="AD64" s="454">
        <v>0</v>
      </c>
      <c r="AE64" s="455">
        <v>0</v>
      </c>
      <c r="AF64" s="456">
        <f t="shared" si="24"/>
        <v>0</v>
      </c>
      <c r="AG64" s="315"/>
      <c r="AH64" s="103" t="str">
        <f t="shared" si="31"/>
        <v>ई-2</v>
      </c>
      <c r="AI64" s="114"/>
      <c r="AJ64" s="454">
        <v>0</v>
      </c>
      <c r="AK64" s="455">
        <v>0</v>
      </c>
      <c r="AL64" s="456">
        <f t="shared" si="25"/>
        <v>0</v>
      </c>
      <c r="AM64" s="291"/>
      <c r="AN64" s="103" t="str">
        <f t="shared" si="32"/>
        <v>ई-2</v>
      </c>
      <c r="AO64" s="115"/>
      <c r="AP64" s="454">
        <v>0</v>
      </c>
      <c r="AQ64" s="455">
        <v>0</v>
      </c>
      <c r="AR64" s="456">
        <f t="shared" si="26"/>
        <v>0</v>
      </c>
      <c r="AS64" s="456"/>
      <c r="AT64" s="103" t="str">
        <f t="shared" si="14"/>
        <v>ई-2</v>
      </c>
      <c r="AU64" s="466"/>
      <c r="AV64" s="116">
        <v>0</v>
      </c>
      <c r="AW64" s="103" t="str">
        <f t="shared" si="33"/>
        <v>ई-2</v>
      </c>
      <c r="AX64" s="114"/>
      <c r="AY64" s="117">
        <v>0</v>
      </c>
      <c r="AZ64" s="103" t="str">
        <f t="shared" si="34"/>
        <v>ई-2</v>
      </c>
      <c r="BA64" s="115"/>
      <c r="BB64" s="116">
        <v>0</v>
      </c>
      <c r="BC64" s="103" t="str">
        <f t="shared" si="35"/>
        <v>ई-2</v>
      </c>
      <c r="BD64" s="114"/>
      <c r="BE64" s="434">
        <f t="shared" si="18"/>
        <v>0</v>
      </c>
      <c r="BF64" s="429">
        <f>SUM(BE64*100)/BE12</f>
        <v>0</v>
      </c>
      <c r="BG64" s="276" t="str">
        <f t="shared" si="36"/>
        <v>ई-2</v>
      </c>
      <c r="BH64" s="104"/>
      <c r="BI64" s="122"/>
      <c r="BJ64" s="122"/>
      <c r="BK64" s="122"/>
    </row>
    <row r="65" spans="1:63" s="123" customFormat="1" ht="35.1" customHeight="1" x14ac:dyDescent="0.25">
      <c r="A65" s="122"/>
      <c r="B65" s="105">
        <f>Info_1!M57</f>
        <v>0</v>
      </c>
      <c r="C65" s="106">
        <f>Info_1!J57</f>
        <v>0</v>
      </c>
      <c r="D65" s="107">
        <f>Info_1!K57</f>
        <v>0</v>
      </c>
      <c r="E65" s="108">
        <f>Info_1!L57</f>
        <v>0</v>
      </c>
      <c r="F65" s="454">
        <v>0</v>
      </c>
      <c r="G65" s="455">
        <v>0</v>
      </c>
      <c r="H65" s="456">
        <f t="shared" si="21"/>
        <v>0</v>
      </c>
      <c r="I65" s="315"/>
      <c r="J65" s="103" t="str">
        <f t="shared" si="27"/>
        <v>ई-2</v>
      </c>
      <c r="K65" s="114"/>
      <c r="L65" s="454">
        <v>0</v>
      </c>
      <c r="M65" s="455">
        <v>0</v>
      </c>
      <c r="N65" s="456">
        <f t="shared" si="22"/>
        <v>0</v>
      </c>
      <c r="O65" s="315"/>
      <c r="P65" s="103" t="str">
        <f t="shared" si="28"/>
        <v>ई-2</v>
      </c>
      <c r="Q65" s="115"/>
      <c r="R65" s="454">
        <v>0</v>
      </c>
      <c r="S65" s="455">
        <v>0</v>
      </c>
      <c r="T65" s="456">
        <f t="shared" si="23"/>
        <v>0</v>
      </c>
      <c r="U65" s="315"/>
      <c r="V65" s="103" t="str">
        <f t="shared" si="29"/>
        <v>ई-2</v>
      </c>
      <c r="W65" s="114"/>
      <c r="X65" s="454">
        <v>0</v>
      </c>
      <c r="Y65" s="455">
        <v>0</v>
      </c>
      <c r="Z65" s="456">
        <f t="shared" si="20"/>
        <v>0</v>
      </c>
      <c r="AA65" s="315"/>
      <c r="AB65" s="103" t="str">
        <f t="shared" si="30"/>
        <v>ई-2</v>
      </c>
      <c r="AC65" s="115"/>
      <c r="AD65" s="454">
        <v>0</v>
      </c>
      <c r="AE65" s="455">
        <v>0</v>
      </c>
      <c r="AF65" s="456">
        <f t="shared" si="24"/>
        <v>0</v>
      </c>
      <c r="AG65" s="315"/>
      <c r="AH65" s="103" t="str">
        <f t="shared" si="31"/>
        <v>ई-2</v>
      </c>
      <c r="AI65" s="114"/>
      <c r="AJ65" s="454">
        <v>0</v>
      </c>
      <c r="AK65" s="455">
        <v>0</v>
      </c>
      <c r="AL65" s="456">
        <f t="shared" si="25"/>
        <v>0</v>
      </c>
      <c r="AM65" s="291"/>
      <c r="AN65" s="103" t="str">
        <f t="shared" si="32"/>
        <v>ई-2</v>
      </c>
      <c r="AO65" s="115"/>
      <c r="AP65" s="454">
        <v>0</v>
      </c>
      <c r="AQ65" s="455">
        <v>0</v>
      </c>
      <c r="AR65" s="456">
        <f t="shared" si="26"/>
        <v>0</v>
      </c>
      <c r="AS65" s="456"/>
      <c r="AT65" s="103" t="str">
        <f t="shared" si="14"/>
        <v>ई-2</v>
      </c>
      <c r="AU65" s="466"/>
      <c r="AV65" s="116">
        <v>0</v>
      </c>
      <c r="AW65" s="103" t="str">
        <f t="shared" si="33"/>
        <v>ई-2</v>
      </c>
      <c r="AX65" s="114"/>
      <c r="AY65" s="117">
        <v>0</v>
      </c>
      <c r="AZ65" s="103" t="str">
        <f t="shared" si="34"/>
        <v>ई-2</v>
      </c>
      <c r="BA65" s="115"/>
      <c r="BB65" s="116">
        <v>0</v>
      </c>
      <c r="BC65" s="103" t="str">
        <f t="shared" si="35"/>
        <v>ई-2</v>
      </c>
      <c r="BD65" s="114"/>
      <c r="BE65" s="434">
        <f t="shared" si="18"/>
        <v>0</v>
      </c>
      <c r="BF65" s="429">
        <f>SUM(BE65*100)/BE12</f>
        <v>0</v>
      </c>
      <c r="BG65" s="276" t="str">
        <f t="shared" si="36"/>
        <v>ई-2</v>
      </c>
      <c r="BH65" s="104"/>
      <c r="BI65" s="122"/>
      <c r="BJ65" s="122"/>
      <c r="BK65" s="122"/>
    </row>
    <row r="66" spans="1:63" s="123" customFormat="1" ht="35.1" customHeight="1" x14ac:dyDescent="0.25">
      <c r="A66" s="122"/>
      <c r="B66" s="105">
        <f>Info_1!M58</f>
        <v>0</v>
      </c>
      <c r="C66" s="106">
        <f>Info_1!J58</f>
        <v>0</v>
      </c>
      <c r="D66" s="107">
        <f>Info_1!K58</f>
        <v>0</v>
      </c>
      <c r="E66" s="108">
        <f>Info_1!L58</f>
        <v>0</v>
      </c>
      <c r="F66" s="454">
        <v>0</v>
      </c>
      <c r="G66" s="455">
        <v>0</v>
      </c>
      <c r="H66" s="456">
        <f t="shared" si="21"/>
        <v>0</v>
      </c>
      <c r="I66" s="315"/>
      <c r="J66" s="103" t="str">
        <f t="shared" si="27"/>
        <v>ई-2</v>
      </c>
      <c r="K66" s="114"/>
      <c r="L66" s="454">
        <v>0</v>
      </c>
      <c r="M66" s="455">
        <v>0</v>
      </c>
      <c r="N66" s="456">
        <f t="shared" si="22"/>
        <v>0</v>
      </c>
      <c r="O66" s="315"/>
      <c r="P66" s="103" t="str">
        <f t="shared" si="28"/>
        <v>ई-2</v>
      </c>
      <c r="Q66" s="115"/>
      <c r="R66" s="454">
        <v>0</v>
      </c>
      <c r="S66" s="455">
        <v>0</v>
      </c>
      <c r="T66" s="456">
        <f t="shared" si="23"/>
        <v>0</v>
      </c>
      <c r="U66" s="315"/>
      <c r="V66" s="103" t="str">
        <f t="shared" si="29"/>
        <v>ई-2</v>
      </c>
      <c r="W66" s="114"/>
      <c r="X66" s="454">
        <v>0</v>
      </c>
      <c r="Y66" s="455">
        <v>0</v>
      </c>
      <c r="Z66" s="456">
        <f t="shared" si="20"/>
        <v>0</v>
      </c>
      <c r="AA66" s="315"/>
      <c r="AB66" s="103" t="str">
        <f t="shared" si="30"/>
        <v>ई-2</v>
      </c>
      <c r="AC66" s="115"/>
      <c r="AD66" s="454">
        <v>0</v>
      </c>
      <c r="AE66" s="455">
        <v>0</v>
      </c>
      <c r="AF66" s="456">
        <f t="shared" si="24"/>
        <v>0</v>
      </c>
      <c r="AG66" s="315"/>
      <c r="AH66" s="103" t="str">
        <f t="shared" si="31"/>
        <v>ई-2</v>
      </c>
      <c r="AI66" s="114"/>
      <c r="AJ66" s="454">
        <v>0</v>
      </c>
      <c r="AK66" s="455">
        <v>0</v>
      </c>
      <c r="AL66" s="456">
        <f t="shared" si="25"/>
        <v>0</v>
      </c>
      <c r="AM66" s="291"/>
      <c r="AN66" s="103" t="str">
        <f t="shared" si="32"/>
        <v>ई-2</v>
      </c>
      <c r="AO66" s="115"/>
      <c r="AP66" s="454">
        <v>0</v>
      </c>
      <c r="AQ66" s="455">
        <v>0</v>
      </c>
      <c r="AR66" s="456">
        <f t="shared" si="26"/>
        <v>0</v>
      </c>
      <c r="AS66" s="456"/>
      <c r="AT66" s="103" t="str">
        <f t="shared" si="14"/>
        <v>ई-2</v>
      </c>
      <c r="AU66" s="466"/>
      <c r="AV66" s="116">
        <v>0</v>
      </c>
      <c r="AW66" s="103" t="str">
        <f t="shared" si="33"/>
        <v>ई-2</v>
      </c>
      <c r="AX66" s="114"/>
      <c r="AY66" s="117">
        <v>0</v>
      </c>
      <c r="AZ66" s="103" t="str">
        <f t="shared" si="34"/>
        <v>ई-2</v>
      </c>
      <c r="BA66" s="115"/>
      <c r="BB66" s="116">
        <v>0</v>
      </c>
      <c r="BC66" s="103" t="str">
        <f t="shared" si="35"/>
        <v>ई-2</v>
      </c>
      <c r="BD66" s="114"/>
      <c r="BE66" s="434">
        <f t="shared" si="18"/>
        <v>0</v>
      </c>
      <c r="BF66" s="429">
        <f>SUM(BE66*100)/BE12</f>
        <v>0</v>
      </c>
      <c r="BG66" s="276" t="str">
        <f t="shared" si="36"/>
        <v>ई-2</v>
      </c>
      <c r="BH66" s="104"/>
      <c r="BI66" s="122"/>
      <c r="BJ66" s="122"/>
      <c r="BK66" s="122"/>
    </row>
    <row r="67" spans="1:63" s="123" customFormat="1" ht="35.1" customHeight="1" x14ac:dyDescent="0.25">
      <c r="A67" s="122"/>
      <c r="B67" s="105">
        <f>Info_1!M59</f>
        <v>0</v>
      </c>
      <c r="C67" s="106">
        <f>Info_1!J59</f>
        <v>0</v>
      </c>
      <c r="D67" s="107">
        <f>Info_1!K59</f>
        <v>0</v>
      </c>
      <c r="E67" s="108">
        <f>Info_1!L59</f>
        <v>0</v>
      </c>
      <c r="F67" s="454">
        <v>0</v>
      </c>
      <c r="G67" s="455">
        <v>0</v>
      </c>
      <c r="H67" s="456">
        <f t="shared" si="21"/>
        <v>0</v>
      </c>
      <c r="I67" s="315"/>
      <c r="J67" s="103" t="str">
        <f t="shared" si="27"/>
        <v>ई-2</v>
      </c>
      <c r="K67" s="114"/>
      <c r="L67" s="454">
        <v>0</v>
      </c>
      <c r="M67" s="455">
        <v>0</v>
      </c>
      <c r="N67" s="456">
        <f t="shared" si="22"/>
        <v>0</v>
      </c>
      <c r="O67" s="315"/>
      <c r="P67" s="103" t="str">
        <f t="shared" si="28"/>
        <v>ई-2</v>
      </c>
      <c r="Q67" s="115"/>
      <c r="R67" s="454">
        <v>0</v>
      </c>
      <c r="S67" s="455">
        <v>0</v>
      </c>
      <c r="T67" s="456">
        <f t="shared" si="23"/>
        <v>0</v>
      </c>
      <c r="U67" s="315"/>
      <c r="V67" s="103" t="str">
        <f t="shared" si="29"/>
        <v>ई-2</v>
      </c>
      <c r="W67" s="114"/>
      <c r="X67" s="454">
        <v>0</v>
      </c>
      <c r="Y67" s="455">
        <v>0</v>
      </c>
      <c r="Z67" s="456">
        <f t="shared" si="20"/>
        <v>0</v>
      </c>
      <c r="AA67" s="315"/>
      <c r="AB67" s="103" t="str">
        <f t="shared" si="30"/>
        <v>ई-2</v>
      </c>
      <c r="AC67" s="115"/>
      <c r="AD67" s="454">
        <v>0</v>
      </c>
      <c r="AE67" s="455">
        <v>0</v>
      </c>
      <c r="AF67" s="456">
        <f t="shared" si="24"/>
        <v>0</v>
      </c>
      <c r="AG67" s="315"/>
      <c r="AH67" s="103" t="str">
        <f t="shared" si="31"/>
        <v>ई-2</v>
      </c>
      <c r="AI67" s="114"/>
      <c r="AJ67" s="454">
        <v>0</v>
      </c>
      <c r="AK67" s="455">
        <v>0</v>
      </c>
      <c r="AL67" s="456">
        <f t="shared" si="25"/>
        <v>0</v>
      </c>
      <c r="AM67" s="291"/>
      <c r="AN67" s="103" t="str">
        <f t="shared" si="32"/>
        <v>ई-2</v>
      </c>
      <c r="AO67" s="115"/>
      <c r="AP67" s="454">
        <v>0</v>
      </c>
      <c r="AQ67" s="455">
        <v>0</v>
      </c>
      <c r="AR67" s="456">
        <f t="shared" si="26"/>
        <v>0</v>
      </c>
      <c r="AS67" s="456"/>
      <c r="AT67" s="103" t="str">
        <f t="shared" si="14"/>
        <v>ई-2</v>
      </c>
      <c r="AU67" s="466"/>
      <c r="AV67" s="116">
        <v>0</v>
      </c>
      <c r="AW67" s="103" t="str">
        <f t="shared" si="33"/>
        <v>ई-2</v>
      </c>
      <c r="AX67" s="114"/>
      <c r="AY67" s="117">
        <v>0</v>
      </c>
      <c r="AZ67" s="103" t="str">
        <f t="shared" si="34"/>
        <v>ई-2</v>
      </c>
      <c r="BA67" s="115"/>
      <c r="BB67" s="116">
        <v>0</v>
      </c>
      <c r="BC67" s="103" t="str">
        <f t="shared" si="35"/>
        <v>ई-2</v>
      </c>
      <c r="BD67" s="114"/>
      <c r="BE67" s="434">
        <f t="shared" si="18"/>
        <v>0</v>
      </c>
      <c r="BF67" s="429">
        <f>SUM(BE67*100)/BE12</f>
        <v>0</v>
      </c>
      <c r="BG67" s="276" t="str">
        <f t="shared" si="36"/>
        <v>ई-2</v>
      </c>
      <c r="BH67" s="104"/>
      <c r="BI67" s="122"/>
      <c r="BJ67" s="122"/>
      <c r="BK67" s="122"/>
    </row>
    <row r="68" spans="1:63" s="123" customFormat="1" ht="35.1" customHeight="1" x14ac:dyDescent="0.25">
      <c r="A68" s="122"/>
      <c r="B68" s="105">
        <f>Info_1!M60</f>
        <v>0</v>
      </c>
      <c r="C68" s="106">
        <f>Info_1!J60</f>
        <v>0</v>
      </c>
      <c r="D68" s="107">
        <f>Info_1!K60</f>
        <v>0</v>
      </c>
      <c r="E68" s="108">
        <f>Info_1!L60</f>
        <v>0</v>
      </c>
      <c r="F68" s="454">
        <v>0</v>
      </c>
      <c r="G68" s="455">
        <v>0</v>
      </c>
      <c r="H68" s="456">
        <f t="shared" si="21"/>
        <v>0</v>
      </c>
      <c r="I68" s="315"/>
      <c r="J68" s="103" t="str">
        <f t="shared" si="27"/>
        <v>ई-2</v>
      </c>
      <c r="K68" s="114"/>
      <c r="L68" s="454">
        <v>0</v>
      </c>
      <c r="M68" s="455">
        <v>0</v>
      </c>
      <c r="N68" s="456">
        <f t="shared" si="22"/>
        <v>0</v>
      </c>
      <c r="O68" s="315"/>
      <c r="P68" s="103" t="str">
        <f t="shared" si="28"/>
        <v>ई-2</v>
      </c>
      <c r="Q68" s="115"/>
      <c r="R68" s="454">
        <v>0</v>
      </c>
      <c r="S68" s="455">
        <v>0</v>
      </c>
      <c r="T68" s="456">
        <f t="shared" si="23"/>
        <v>0</v>
      </c>
      <c r="U68" s="315"/>
      <c r="V68" s="103" t="str">
        <f t="shared" si="29"/>
        <v>ई-2</v>
      </c>
      <c r="W68" s="114"/>
      <c r="X68" s="454">
        <v>0</v>
      </c>
      <c r="Y68" s="455">
        <v>0</v>
      </c>
      <c r="Z68" s="456">
        <f t="shared" si="20"/>
        <v>0</v>
      </c>
      <c r="AA68" s="315"/>
      <c r="AB68" s="103" t="str">
        <f t="shared" si="30"/>
        <v>ई-2</v>
      </c>
      <c r="AC68" s="115"/>
      <c r="AD68" s="454">
        <v>0</v>
      </c>
      <c r="AE68" s="455">
        <v>0</v>
      </c>
      <c r="AF68" s="456">
        <f t="shared" si="24"/>
        <v>0</v>
      </c>
      <c r="AG68" s="315"/>
      <c r="AH68" s="103" t="str">
        <f t="shared" si="31"/>
        <v>ई-2</v>
      </c>
      <c r="AI68" s="114"/>
      <c r="AJ68" s="454">
        <v>0</v>
      </c>
      <c r="AK68" s="455">
        <v>0</v>
      </c>
      <c r="AL68" s="456">
        <f t="shared" si="25"/>
        <v>0</v>
      </c>
      <c r="AM68" s="291"/>
      <c r="AN68" s="103" t="str">
        <f t="shared" si="32"/>
        <v>ई-2</v>
      </c>
      <c r="AO68" s="115"/>
      <c r="AP68" s="454">
        <v>0</v>
      </c>
      <c r="AQ68" s="455">
        <v>0</v>
      </c>
      <c r="AR68" s="456">
        <f t="shared" si="26"/>
        <v>0</v>
      </c>
      <c r="AS68" s="456"/>
      <c r="AT68" s="103" t="str">
        <f t="shared" si="14"/>
        <v>ई-2</v>
      </c>
      <c r="AU68" s="466"/>
      <c r="AV68" s="116">
        <v>0</v>
      </c>
      <c r="AW68" s="103" t="str">
        <f t="shared" si="33"/>
        <v>ई-2</v>
      </c>
      <c r="AX68" s="114"/>
      <c r="AY68" s="117">
        <v>0</v>
      </c>
      <c r="AZ68" s="103" t="str">
        <f t="shared" si="34"/>
        <v>ई-2</v>
      </c>
      <c r="BA68" s="115"/>
      <c r="BB68" s="116">
        <v>0</v>
      </c>
      <c r="BC68" s="103" t="str">
        <f t="shared" si="35"/>
        <v>ई-2</v>
      </c>
      <c r="BD68" s="114"/>
      <c r="BE68" s="434">
        <f t="shared" si="18"/>
        <v>0</v>
      </c>
      <c r="BF68" s="429">
        <f>SUM(BE68*100)/BE12</f>
        <v>0</v>
      </c>
      <c r="BG68" s="276" t="str">
        <f t="shared" si="36"/>
        <v>ई-2</v>
      </c>
      <c r="BH68" s="104"/>
      <c r="BI68" s="122"/>
      <c r="BJ68" s="122"/>
      <c r="BK68" s="122"/>
    </row>
    <row r="69" spans="1:63" s="123" customFormat="1" ht="35.1" customHeight="1" x14ac:dyDescent="0.25">
      <c r="A69" s="122"/>
      <c r="B69" s="105">
        <f>Info_1!M61</f>
        <v>0</v>
      </c>
      <c r="C69" s="106">
        <f>Info_1!J61</f>
        <v>0</v>
      </c>
      <c r="D69" s="107">
        <f>Info_1!K61</f>
        <v>0</v>
      </c>
      <c r="E69" s="108">
        <f>Info_1!L61</f>
        <v>0</v>
      </c>
      <c r="F69" s="454">
        <v>0</v>
      </c>
      <c r="G69" s="455">
        <v>0</v>
      </c>
      <c r="H69" s="456">
        <f t="shared" si="21"/>
        <v>0</v>
      </c>
      <c r="I69" s="315"/>
      <c r="J69" s="103" t="str">
        <f t="shared" si="27"/>
        <v>ई-2</v>
      </c>
      <c r="K69" s="114"/>
      <c r="L69" s="454">
        <v>0</v>
      </c>
      <c r="M69" s="455">
        <v>0</v>
      </c>
      <c r="N69" s="456">
        <f t="shared" si="22"/>
        <v>0</v>
      </c>
      <c r="O69" s="315"/>
      <c r="P69" s="103" t="str">
        <f t="shared" si="28"/>
        <v>ई-2</v>
      </c>
      <c r="Q69" s="115"/>
      <c r="R69" s="454">
        <v>0</v>
      </c>
      <c r="S69" s="455">
        <v>0</v>
      </c>
      <c r="T69" s="456">
        <f t="shared" si="23"/>
        <v>0</v>
      </c>
      <c r="U69" s="315"/>
      <c r="V69" s="103" t="str">
        <f t="shared" si="29"/>
        <v>ई-2</v>
      </c>
      <c r="W69" s="114"/>
      <c r="X69" s="454">
        <v>0</v>
      </c>
      <c r="Y69" s="455">
        <v>0</v>
      </c>
      <c r="Z69" s="456">
        <f t="shared" si="20"/>
        <v>0</v>
      </c>
      <c r="AA69" s="315"/>
      <c r="AB69" s="103" t="str">
        <f t="shared" si="30"/>
        <v>ई-2</v>
      </c>
      <c r="AC69" s="115"/>
      <c r="AD69" s="454">
        <v>0</v>
      </c>
      <c r="AE69" s="455">
        <v>0</v>
      </c>
      <c r="AF69" s="456">
        <f t="shared" si="24"/>
        <v>0</v>
      </c>
      <c r="AG69" s="315"/>
      <c r="AH69" s="103" t="str">
        <f t="shared" si="31"/>
        <v>ई-2</v>
      </c>
      <c r="AI69" s="114"/>
      <c r="AJ69" s="454">
        <v>0</v>
      </c>
      <c r="AK69" s="455">
        <v>0</v>
      </c>
      <c r="AL69" s="456">
        <f t="shared" si="25"/>
        <v>0</v>
      </c>
      <c r="AM69" s="291"/>
      <c r="AN69" s="103" t="str">
        <f t="shared" si="32"/>
        <v>ई-2</v>
      </c>
      <c r="AO69" s="115"/>
      <c r="AP69" s="454">
        <v>0</v>
      </c>
      <c r="AQ69" s="455">
        <v>0</v>
      </c>
      <c r="AR69" s="456">
        <f t="shared" si="26"/>
        <v>0</v>
      </c>
      <c r="AS69" s="456"/>
      <c r="AT69" s="103" t="str">
        <f t="shared" si="14"/>
        <v>ई-2</v>
      </c>
      <c r="AU69" s="466"/>
      <c r="AV69" s="116">
        <v>0</v>
      </c>
      <c r="AW69" s="103" t="str">
        <f t="shared" si="33"/>
        <v>ई-2</v>
      </c>
      <c r="AX69" s="114"/>
      <c r="AY69" s="117">
        <v>0</v>
      </c>
      <c r="AZ69" s="103" t="str">
        <f t="shared" si="34"/>
        <v>ई-2</v>
      </c>
      <c r="BA69" s="115"/>
      <c r="BB69" s="116">
        <v>0</v>
      </c>
      <c r="BC69" s="103" t="str">
        <f t="shared" si="35"/>
        <v>ई-2</v>
      </c>
      <c r="BD69" s="114"/>
      <c r="BE69" s="434">
        <f t="shared" si="18"/>
        <v>0</v>
      </c>
      <c r="BF69" s="429">
        <f>SUM(BE69*100)/BE12</f>
        <v>0</v>
      </c>
      <c r="BG69" s="276" t="str">
        <f t="shared" si="36"/>
        <v>ई-2</v>
      </c>
      <c r="BH69" s="104"/>
      <c r="BI69" s="122"/>
      <c r="BJ69" s="122"/>
      <c r="BK69" s="122"/>
    </row>
    <row r="70" spans="1:63" s="123" customFormat="1" ht="35.1" customHeight="1" x14ac:dyDescent="0.25">
      <c r="A70" s="122"/>
      <c r="B70" s="105">
        <f>Info_1!M62</f>
        <v>0</v>
      </c>
      <c r="C70" s="106">
        <f>Info_1!J62</f>
        <v>0</v>
      </c>
      <c r="D70" s="107">
        <f>Info_1!K62</f>
        <v>0</v>
      </c>
      <c r="E70" s="108">
        <f>Info_1!L62</f>
        <v>0</v>
      </c>
      <c r="F70" s="454">
        <v>0</v>
      </c>
      <c r="G70" s="455">
        <v>0</v>
      </c>
      <c r="H70" s="456">
        <f t="shared" si="21"/>
        <v>0</v>
      </c>
      <c r="I70" s="315"/>
      <c r="J70" s="103" t="str">
        <f t="shared" si="27"/>
        <v>ई-2</v>
      </c>
      <c r="K70" s="114"/>
      <c r="L70" s="454">
        <v>0</v>
      </c>
      <c r="M70" s="455">
        <v>0</v>
      </c>
      <c r="N70" s="456">
        <f t="shared" si="22"/>
        <v>0</v>
      </c>
      <c r="O70" s="315"/>
      <c r="P70" s="103" t="str">
        <f t="shared" si="28"/>
        <v>ई-2</v>
      </c>
      <c r="Q70" s="115"/>
      <c r="R70" s="454">
        <v>0</v>
      </c>
      <c r="S70" s="455">
        <v>0</v>
      </c>
      <c r="T70" s="456">
        <f t="shared" si="23"/>
        <v>0</v>
      </c>
      <c r="U70" s="315"/>
      <c r="V70" s="103" t="str">
        <f t="shared" si="29"/>
        <v>ई-2</v>
      </c>
      <c r="W70" s="114"/>
      <c r="X70" s="454">
        <v>0</v>
      </c>
      <c r="Y70" s="455">
        <v>0</v>
      </c>
      <c r="Z70" s="456">
        <f t="shared" si="20"/>
        <v>0</v>
      </c>
      <c r="AA70" s="315"/>
      <c r="AB70" s="103" t="str">
        <f t="shared" si="30"/>
        <v>ई-2</v>
      </c>
      <c r="AC70" s="115"/>
      <c r="AD70" s="454">
        <v>0</v>
      </c>
      <c r="AE70" s="455">
        <v>0</v>
      </c>
      <c r="AF70" s="456">
        <f t="shared" si="24"/>
        <v>0</v>
      </c>
      <c r="AG70" s="315"/>
      <c r="AH70" s="103" t="str">
        <f t="shared" si="31"/>
        <v>ई-2</v>
      </c>
      <c r="AI70" s="114"/>
      <c r="AJ70" s="454">
        <v>0</v>
      </c>
      <c r="AK70" s="455">
        <v>0</v>
      </c>
      <c r="AL70" s="456">
        <f t="shared" si="25"/>
        <v>0</v>
      </c>
      <c r="AM70" s="291"/>
      <c r="AN70" s="103" t="str">
        <f t="shared" si="32"/>
        <v>ई-2</v>
      </c>
      <c r="AO70" s="115"/>
      <c r="AP70" s="454">
        <v>0</v>
      </c>
      <c r="AQ70" s="455">
        <v>0</v>
      </c>
      <c r="AR70" s="456">
        <f t="shared" si="26"/>
        <v>0</v>
      </c>
      <c r="AS70" s="456"/>
      <c r="AT70" s="103" t="str">
        <f t="shared" si="14"/>
        <v>ई-2</v>
      </c>
      <c r="AU70" s="466"/>
      <c r="AV70" s="116">
        <v>0</v>
      </c>
      <c r="AW70" s="103" t="str">
        <f t="shared" si="33"/>
        <v>ई-2</v>
      </c>
      <c r="AX70" s="114"/>
      <c r="AY70" s="117">
        <v>0</v>
      </c>
      <c r="AZ70" s="103" t="str">
        <f t="shared" si="34"/>
        <v>ई-2</v>
      </c>
      <c r="BA70" s="115"/>
      <c r="BB70" s="116">
        <v>0</v>
      </c>
      <c r="BC70" s="103" t="str">
        <f t="shared" si="35"/>
        <v>ई-2</v>
      </c>
      <c r="BD70" s="114"/>
      <c r="BE70" s="434">
        <f t="shared" si="18"/>
        <v>0</v>
      </c>
      <c r="BF70" s="429">
        <f>SUM(BE70*100)/BE12</f>
        <v>0</v>
      </c>
      <c r="BG70" s="276" t="str">
        <f t="shared" si="36"/>
        <v>ई-2</v>
      </c>
      <c r="BH70" s="104"/>
      <c r="BI70" s="122"/>
      <c r="BJ70" s="122"/>
      <c r="BK70" s="122"/>
    </row>
    <row r="71" spans="1:63" s="123" customFormat="1" ht="35.1" customHeight="1" x14ac:dyDescent="0.25">
      <c r="A71" s="122"/>
      <c r="B71" s="282">
        <f>Info_1!M63</f>
        <v>0</v>
      </c>
      <c r="C71" s="283">
        <f>Info_1!J63</f>
        <v>0</v>
      </c>
      <c r="D71" s="107">
        <f>Info_1!K63</f>
        <v>0</v>
      </c>
      <c r="E71" s="108">
        <f>Info_1!L63</f>
        <v>0</v>
      </c>
      <c r="F71" s="461">
        <v>0</v>
      </c>
      <c r="G71" s="455">
        <v>0</v>
      </c>
      <c r="H71" s="456">
        <f t="shared" si="21"/>
        <v>0</v>
      </c>
      <c r="I71" s="315"/>
      <c r="J71" s="118" t="str">
        <f t="shared" si="27"/>
        <v>ई-2</v>
      </c>
      <c r="K71" s="119"/>
      <c r="L71" s="461">
        <v>0</v>
      </c>
      <c r="M71" s="455">
        <v>0</v>
      </c>
      <c r="N71" s="456">
        <f t="shared" si="22"/>
        <v>0</v>
      </c>
      <c r="O71" s="315"/>
      <c r="P71" s="118" t="str">
        <f t="shared" si="28"/>
        <v>ई-2</v>
      </c>
      <c r="Q71" s="284"/>
      <c r="R71" s="461">
        <v>0</v>
      </c>
      <c r="S71" s="455">
        <v>0</v>
      </c>
      <c r="T71" s="456">
        <f t="shared" si="23"/>
        <v>0</v>
      </c>
      <c r="U71" s="315"/>
      <c r="V71" s="118" t="str">
        <f t="shared" si="29"/>
        <v>ई-2</v>
      </c>
      <c r="W71" s="119"/>
      <c r="X71" s="461">
        <v>0</v>
      </c>
      <c r="Y71" s="455">
        <v>0</v>
      </c>
      <c r="Z71" s="456">
        <f t="shared" si="20"/>
        <v>0</v>
      </c>
      <c r="AA71" s="315"/>
      <c r="AB71" s="118" t="str">
        <f t="shared" si="30"/>
        <v>ई-2</v>
      </c>
      <c r="AC71" s="284"/>
      <c r="AD71" s="461">
        <v>0</v>
      </c>
      <c r="AE71" s="455">
        <v>0</v>
      </c>
      <c r="AF71" s="456">
        <f t="shared" si="24"/>
        <v>0</v>
      </c>
      <c r="AG71" s="315"/>
      <c r="AH71" s="118" t="str">
        <f t="shared" si="31"/>
        <v>ई-2</v>
      </c>
      <c r="AI71" s="119"/>
      <c r="AJ71" s="461">
        <v>0</v>
      </c>
      <c r="AK71" s="455">
        <v>0</v>
      </c>
      <c r="AL71" s="456">
        <f t="shared" si="25"/>
        <v>0</v>
      </c>
      <c r="AM71" s="291"/>
      <c r="AN71" s="118" t="str">
        <f t="shared" si="32"/>
        <v>ई-2</v>
      </c>
      <c r="AO71" s="284"/>
      <c r="AP71" s="461">
        <v>0</v>
      </c>
      <c r="AQ71" s="455">
        <v>0</v>
      </c>
      <c r="AR71" s="456">
        <f t="shared" si="26"/>
        <v>0</v>
      </c>
      <c r="AS71" s="456"/>
      <c r="AT71" s="118" t="str">
        <f t="shared" si="14"/>
        <v>ई-2</v>
      </c>
      <c r="AU71" s="468"/>
      <c r="AV71" s="285">
        <v>0</v>
      </c>
      <c r="AW71" s="118" t="str">
        <f t="shared" si="33"/>
        <v>ई-2</v>
      </c>
      <c r="AX71" s="119"/>
      <c r="AY71" s="286">
        <v>0</v>
      </c>
      <c r="AZ71" s="118" t="str">
        <f t="shared" si="34"/>
        <v>ई-2</v>
      </c>
      <c r="BA71" s="284"/>
      <c r="BB71" s="285">
        <v>0</v>
      </c>
      <c r="BC71" s="118" t="str">
        <f t="shared" si="35"/>
        <v>ई-2</v>
      </c>
      <c r="BD71" s="119"/>
      <c r="BE71" s="434">
        <f t="shared" si="18"/>
        <v>0</v>
      </c>
      <c r="BF71" s="431">
        <f>SUM(BE71*100)/BE12</f>
        <v>0</v>
      </c>
      <c r="BG71" s="277" t="str">
        <f t="shared" si="36"/>
        <v>ई-2</v>
      </c>
      <c r="BH71" s="104"/>
      <c r="BI71" s="122"/>
      <c r="BJ71" s="122"/>
      <c r="BK71" s="122"/>
    </row>
    <row r="72" spans="1:63" s="123" customFormat="1" ht="35.1" customHeight="1" thickBot="1" x14ac:dyDescent="0.3">
      <c r="A72" s="122"/>
      <c r="B72" s="287">
        <f>Info_1!M64</f>
        <v>0</v>
      </c>
      <c r="C72" s="125">
        <f>Info_1!J64</f>
        <v>0</v>
      </c>
      <c r="D72" s="126">
        <f>Info_1!K64</f>
        <v>0</v>
      </c>
      <c r="E72" s="127">
        <f>Info_1!L64</f>
        <v>0</v>
      </c>
      <c r="F72" s="463">
        <v>0</v>
      </c>
      <c r="G72" s="458">
        <v>0</v>
      </c>
      <c r="H72" s="464">
        <f t="shared" si="21"/>
        <v>0</v>
      </c>
      <c r="I72" s="316"/>
      <c r="J72" s="129" t="str">
        <f t="shared" ref="J72" si="37">IF(H72&gt;=91,"अ-1",
IF(H72&gt;=81,"अ-2",
IF(H72&gt;=71,"ब-1",
IF(H72&gt;=61,"ब-2",
IF(H72&gt;=51,"क-1",
IF(H72&gt;=41,"क-2",
IF(H72&gt;=33,"ड",
IF(H72&gt;=21,"ई-1",
IF(H72&lt;=20, "ई-2"
)))))))))</f>
        <v>ई-2</v>
      </c>
      <c r="K72" s="131"/>
      <c r="L72" s="463">
        <v>0</v>
      </c>
      <c r="M72" s="458">
        <v>0</v>
      </c>
      <c r="N72" s="464">
        <f t="shared" si="22"/>
        <v>0</v>
      </c>
      <c r="O72" s="316"/>
      <c r="P72" s="129" t="str">
        <f t="shared" ref="P72" si="38">IF(N72&gt;=91,"अ-1",
IF(N72&gt;=81,"अ-2",
IF(N72&gt;=71,"ब-1",
IF(N72&gt;=61,"ब-2",
IF(N72&gt;=51,"क-1",
IF(N72&gt;=41,"क-2",
IF(N72&gt;=33,"ड",
IF(N72&gt;=21,"ई-1",
IF(N72&lt;=20, "ई-2"
)))))))))</f>
        <v>ई-2</v>
      </c>
      <c r="Q72" s="130"/>
      <c r="R72" s="463">
        <v>0</v>
      </c>
      <c r="S72" s="458">
        <v>0</v>
      </c>
      <c r="T72" s="464">
        <f t="shared" si="23"/>
        <v>0</v>
      </c>
      <c r="U72" s="316"/>
      <c r="V72" s="129" t="str">
        <f t="shared" ref="V72" si="39">IF(T72&gt;=91,"अ-1",
IF(T72&gt;=81,"अ-2",
IF(T72&gt;=71,"ब-1",
IF(T72&gt;=61,"ब-2",
IF(T72&gt;=51,"क-1",
IF(T72&gt;=41,"क-2",
IF(T72&gt;=33,"ड",
IF(T72&gt;=21,"ई-1",
IF(T72&lt;=20, "ई-2"
)))))))))</f>
        <v>ई-2</v>
      </c>
      <c r="W72" s="131"/>
      <c r="X72" s="463">
        <v>0</v>
      </c>
      <c r="Y72" s="458">
        <v>0</v>
      </c>
      <c r="Z72" s="464">
        <f t="shared" si="20"/>
        <v>0</v>
      </c>
      <c r="AA72" s="316"/>
      <c r="AB72" s="129" t="str">
        <f t="shared" ref="AB72" si="40">IF(Z72&gt;=91,"अ-1",
IF(Z72&gt;=81,"अ-2",
IF(Z72&gt;=71,"ब-1",
IF(Z72&gt;=61,"ब-2",
IF(Z72&gt;=51,"क-1",
IF(Z72&gt;=41,"क-2",
IF(Z72&gt;=33,"ड",
IF(Z72&gt;=21,"ई-1",
IF(Z72&lt;=20, "ई-2"
)))))))))</f>
        <v>ई-2</v>
      </c>
      <c r="AC72" s="130"/>
      <c r="AD72" s="463">
        <v>0</v>
      </c>
      <c r="AE72" s="458">
        <v>0</v>
      </c>
      <c r="AF72" s="464">
        <f t="shared" si="24"/>
        <v>0</v>
      </c>
      <c r="AG72" s="316"/>
      <c r="AH72" s="129" t="str">
        <f t="shared" ref="AH72" si="41">IF(AF72&gt;=91,"अ-1",
IF(AF72&gt;=81,"अ-2",
IF(AF72&gt;=71,"ब-1",
IF(AF72&gt;=61,"ब-2",
IF(AF72&gt;=51,"क-1",
IF(AF72&gt;=41,"क-2",
IF(AF72&gt;=33,"ड",
IF(AF72&gt;=21,"ई-1",
IF(AF72&lt;=20, "ई-2"
)))))))))</f>
        <v>ई-2</v>
      </c>
      <c r="AI72" s="131"/>
      <c r="AJ72" s="463">
        <v>0</v>
      </c>
      <c r="AK72" s="458">
        <v>0</v>
      </c>
      <c r="AL72" s="464">
        <f t="shared" si="25"/>
        <v>0</v>
      </c>
      <c r="AM72" s="128"/>
      <c r="AN72" s="129" t="str">
        <f t="shared" ref="AN72" si="42">IF(AL72&gt;=91,"अ-1",
IF(AL72&gt;=81,"अ-2",
IF(AL72&gt;=71,"ब-1",
IF(AL72&gt;=61,"ब-2",
IF(AL72&gt;=51,"क-1",
IF(AL72&gt;=41,"क-2",
IF(AL72&gt;=33,"ड",
IF(AL72&gt;=21,"ई-1",
IF(AL72&lt;=20, "ई-2"
)))))))))</f>
        <v>ई-2</v>
      </c>
      <c r="AO72" s="130"/>
      <c r="AP72" s="463">
        <v>0</v>
      </c>
      <c r="AQ72" s="458">
        <v>0</v>
      </c>
      <c r="AR72" s="464">
        <f t="shared" si="26"/>
        <v>0</v>
      </c>
      <c r="AS72" s="464"/>
      <c r="AT72" s="129" t="str">
        <f t="shared" si="14"/>
        <v>ई-2</v>
      </c>
      <c r="AU72" s="470"/>
      <c r="AV72" s="132">
        <v>0</v>
      </c>
      <c r="AW72" s="129" t="str">
        <f t="shared" ref="AW72" si="43">IF(AV72&gt;=91,"अ-1",
IF(AV72&gt;=81,"अ-2",
IF(AV72&gt;=71,"ब-1",
IF(AV72&gt;=61,"ब-2",
IF(AV72&gt;=51,"क-1",
IF(AV72&gt;=41,"क-2",
IF(AV72&gt;=33,"ड",
IF(AV72&gt;=21,"ई-1",
IF(AV72&lt;=20, "ई-2"
)))))))))</f>
        <v>ई-2</v>
      </c>
      <c r="AX72" s="131"/>
      <c r="AY72" s="133">
        <v>0</v>
      </c>
      <c r="AZ72" s="129" t="str">
        <f t="shared" ref="AZ72" si="44">IF(AY72&gt;=91,"अ-1",
IF(AY72&gt;=81,"अ-2",
IF(AY72&gt;=71,"ब-1",
IF(AY72&gt;=61,"ब-2",
IF(AY72&gt;=51,"क-1",
IF(AY72&gt;=41,"क-2",
IF(AY72&gt;=33,"ड",
IF(AY72&gt;=21,"ई-1",
IF(AY72&lt;=20, "ई-2"
)))))))))</f>
        <v>ई-2</v>
      </c>
      <c r="BA72" s="130"/>
      <c r="BB72" s="132">
        <v>0</v>
      </c>
      <c r="BC72" s="129" t="str">
        <f t="shared" ref="BC72" si="45">IF(BB72&gt;=91,"अ-1",
IF(BB72&gt;=81,"अ-2",
IF(BB72&gt;=71,"ब-1",
IF(BB72&gt;=61,"ब-2",
IF(BB72&gt;=51,"क-1",
IF(BB72&gt;=41,"क-2",
IF(BB72&gt;=33,"ड",
IF(BB72&gt;=21,"ई-1",
IF(BB72&lt;=20, "ई-2"
)))))))))</f>
        <v>ई-2</v>
      </c>
      <c r="BD72" s="131"/>
      <c r="BE72" s="435">
        <f>SUM(H72,N72,T72,Z72,AF72,AL72,AR72,AV72,AY72,BB72)</f>
        <v>0</v>
      </c>
      <c r="BF72" s="298">
        <f>SUM(BE72*100)/BE12</f>
        <v>0</v>
      </c>
      <c r="BG72" s="279" t="str">
        <f t="shared" ref="BG72" si="46">IF(BF72&gt;=91,"अ-1",
IF(BF72&gt;=81,"अ-2",
IF(BF72&gt;=71,"ब-1",
IF(BF72&gt;=61,"ब-2",
IF(BF72&gt;=51,"क-1",
IF(BF72&gt;=41,"क-2",
IF(BF72&gt;=33,"ड",
IF(BF72&gt;=21,"ई-1",
IF(BF72&gt;=0, "ई-2"
)))))))))</f>
        <v>ई-2</v>
      </c>
      <c r="BH72" s="104"/>
      <c r="BI72" s="122"/>
      <c r="BJ72" s="122"/>
      <c r="BK72" s="122"/>
    </row>
    <row r="73" spans="1:63" s="134" customFormat="1" ht="21.95" customHeight="1" x14ac:dyDescent="0.25">
      <c r="C73" s="135"/>
      <c r="D73" s="136"/>
      <c r="E73" s="136"/>
      <c r="F73" s="137"/>
      <c r="G73" s="137"/>
      <c r="H73" s="138"/>
      <c r="I73" s="138"/>
      <c r="J73" s="139"/>
      <c r="L73" s="137"/>
      <c r="M73" s="137"/>
      <c r="N73" s="138"/>
      <c r="O73" s="138"/>
      <c r="P73" s="139"/>
      <c r="R73" s="137"/>
      <c r="S73" s="137"/>
      <c r="T73" s="138"/>
      <c r="U73" s="138"/>
      <c r="V73" s="139"/>
      <c r="X73" s="137"/>
      <c r="Y73" s="137"/>
      <c r="Z73" s="138"/>
      <c r="AA73" s="138"/>
      <c r="AB73" s="139"/>
      <c r="AD73" s="137"/>
      <c r="AE73" s="137"/>
      <c r="AF73" s="138"/>
      <c r="AG73" s="138"/>
      <c r="AH73" s="139"/>
      <c r="AJ73" s="137"/>
      <c r="AK73" s="137"/>
      <c r="AL73" s="138"/>
      <c r="AM73" s="138"/>
      <c r="AN73" s="139"/>
      <c r="AV73" s="138"/>
      <c r="AW73" s="139"/>
      <c r="AY73" s="138"/>
      <c r="AZ73" s="139"/>
      <c r="BB73" s="138"/>
      <c r="BC73" s="139"/>
    </row>
    <row r="74" spans="1:63" s="134" customFormat="1" ht="12" customHeight="1" x14ac:dyDescent="0.25">
      <c r="C74" s="135"/>
      <c r="D74" s="136"/>
      <c r="E74" s="136"/>
      <c r="F74" s="137"/>
      <c r="G74" s="137"/>
      <c r="H74" s="138"/>
      <c r="I74" s="138"/>
      <c r="J74" s="139"/>
      <c r="L74" s="137"/>
      <c r="M74" s="137"/>
      <c r="N74" s="138"/>
      <c r="O74" s="138"/>
      <c r="P74" s="139"/>
      <c r="R74" s="137"/>
      <c r="S74" s="137"/>
      <c r="T74" s="138"/>
      <c r="U74" s="138"/>
      <c r="V74" s="139"/>
      <c r="X74" s="137"/>
      <c r="Y74" s="137"/>
      <c r="Z74" s="138"/>
      <c r="AA74" s="138"/>
      <c r="AB74" s="139"/>
      <c r="AD74" s="137"/>
      <c r="AE74" s="137"/>
      <c r="AF74" s="138"/>
      <c r="AG74" s="138"/>
      <c r="AH74" s="139"/>
      <c r="AJ74" s="137"/>
      <c r="AK74" s="137"/>
      <c r="AL74" s="138"/>
      <c r="AM74" s="138"/>
      <c r="AN74" s="139"/>
      <c r="AV74" s="138"/>
      <c r="AW74" s="139"/>
      <c r="AY74" s="138"/>
      <c r="AZ74" s="139"/>
      <c r="BB74" s="138"/>
      <c r="BC74" s="139"/>
    </row>
    <row r="75" spans="1:63" s="134" customFormat="1" ht="21.95" customHeight="1" x14ac:dyDescent="0.25">
      <c r="C75" s="135"/>
      <c r="D75" s="136"/>
      <c r="E75" s="136"/>
      <c r="F75" s="137"/>
      <c r="G75" s="137"/>
      <c r="H75" s="138"/>
      <c r="I75" s="138"/>
      <c r="J75" s="139"/>
      <c r="L75" s="137"/>
      <c r="M75" s="137"/>
      <c r="N75" s="138"/>
      <c r="O75" s="138"/>
      <c r="P75" s="139"/>
      <c r="R75" s="137"/>
      <c r="S75" s="137"/>
      <c r="T75" s="138"/>
      <c r="U75" s="138"/>
      <c r="V75" s="139"/>
      <c r="X75" s="137"/>
      <c r="Y75" s="137"/>
      <c r="Z75" s="138"/>
      <c r="AA75" s="138"/>
      <c r="AB75" s="139"/>
      <c r="AD75" s="137"/>
      <c r="AE75" s="137"/>
      <c r="AF75" s="138"/>
      <c r="AG75" s="138"/>
      <c r="AH75" s="139"/>
      <c r="AJ75" s="137"/>
      <c r="AK75" s="137"/>
      <c r="AL75" s="138"/>
      <c r="AM75" s="138"/>
      <c r="AN75" s="139"/>
      <c r="AV75" s="138"/>
      <c r="AW75" s="139"/>
      <c r="AY75" s="138"/>
      <c r="AZ75" s="139"/>
      <c r="BB75" s="138"/>
      <c r="BC75" s="139"/>
    </row>
    <row r="76" spans="1:63" s="134" customFormat="1" ht="21.95" customHeight="1" x14ac:dyDescent="0.25">
      <c r="C76" s="135"/>
      <c r="D76" s="136"/>
      <c r="E76" s="136"/>
      <c r="F76" s="137"/>
      <c r="G76" s="137"/>
      <c r="H76" s="138"/>
      <c r="I76" s="138"/>
      <c r="J76" s="139"/>
      <c r="L76" s="137"/>
      <c r="M76" s="137"/>
      <c r="N76" s="138"/>
      <c r="O76" s="138"/>
      <c r="P76" s="139"/>
      <c r="R76" s="137"/>
      <c r="S76" s="137"/>
      <c r="T76" s="138"/>
      <c r="U76" s="138"/>
      <c r="V76" s="139"/>
      <c r="X76" s="137"/>
      <c r="Y76" s="137"/>
      <c r="Z76" s="138"/>
      <c r="AA76" s="138"/>
      <c r="AB76" s="139"/>
      <c r="AD76" s="137"/>
      <c r="AE76" s="137"/>
      <c r="AF76" s="138"/>
      <c r="AG76" s="138"/>
      <c r="AH76" s="139"/>
      <c r="AJ76" s="137"/>
      <c r="AK76" s="137"/>
      <c r="AL76" s="138"/>
      <c r="AM76" s="138"/>
      <c r="AN76" s="139"/>
      <c r="AV76" s="138"/>
      <c r="AW76" s="139"/>
      <c r="AY76" s="138"/>
      <c r="AZ76" s="139"/>
      <c r="BB76" s="138"/>
      <c r="BC76" s="139"/>
    </row>
  </sheetData>
  <sheetProtection algorithmName="SHA-512" hashValue="TPPofO7V8iGNgnDMoy6ahyRCCgPhQvkL9rhQ5j4GfT2S9s/Nzr4Wm8TiqpaCkU/5mXhCxJoUc1uhCrogoCLh0Q==" saltValue="VgGjnnrDJKyvvzNmM9p1gg==" spinCount="100000" sheet="1" objects="1" scenarios="1"/>
  <mergeCells count="61">
    <mergeCell ref="BI3:BK11"/>
    <mergeCell ref="BI13:BK20"/>
    <mergeCell ref="B1:BG1"/>
    <mergeCell ref="BD8:BE8"/>
    <mergeCell ref="BF8:BG8"/>
    <mergeCell ref="AY8:AZ8"/>
    <mergeCell ref="BA8:BB8"/>
    <mergeCell ref="AJ8:AN8"/>
    <mergeCell ref="AO8:AV8"/>
    <mergeCell ref="AW7:AX7"/>
    <mergeCell ref="AY7:AZ7"/>
    <mergeCell ref="AJ7:AN7"/>
    <mergeCell ref="AO5:AV5"/>
    <mergeCell ref="AO7:AV7"/>
    <mergeCell ref="S8:AH8"/>
    <mergeCell ref="L7:N7"/>
    <mergeCell ref="B2:BG2"/>
    <mergeCell ref="B5:C5"/>
    <mergeCell ref="S5:V5"/>
    <mergeCell ref="W5:X5"/>
    <mergeCell ref="Z5:AC5"/>
    <mergeCell ref="AD5:AE5"/>
    <mergeCell ref="AW5:AX5"/>
    <mergeCell ref="BD3:BG3"/>
    <mergeCell ref="AY3:BB3"/>
    <mergeCell ref="AB3:AF3"/>
    <mergeCell ref="AG3:AM3"/>
    <mergeCell ref="E3:N3"/>
    <mergeCell ref="S3:X3"/>
    <mergeCell ref="B3:C3"/>
    <mergeCell ref="BE9:BG10"/>
    <mergeCell ref="AY5:AZ5"/>
    <mergeCell ref="BA5:BB5"/>
    <mergeCell ref="B7:C7"/>
    <mergeCell ref="D5:N5"/>
    <mergeCell ref="AJ5:AN5"/>
    <mergeCell ref="BF7:BG7"/>
    <mergeCell ref="BF5:BG5"/>
    <mergeCell ref="BA7:BB7"/>
    <mergeCell ref="D7:F7"/>
    <mergeCell ref="H7:K7"/>
    <mergeCell ref="BD5:BE5"/>
    <mergeCell ref="BD7:BE7"/>
    <mergeCell ref="S7:V7"/>
    <mergeCell ref="W7:AE7"/>
    <mergeCell ref="A9:A12"/>
    <mergeCell ref="B9:B12"/>
    <mergeCell ref="C9:C12"/>
    <mergeCell ref="F9:BD9"/>
    <mergeCell ref="D10:D11"/>
    <mergeCell ref="F10:K10"/>
    <mergeCell ref="L10:Q10"/>
    <mergeCell ref="R10:W10"/>
    <mergeCell ref="X10:AC10"/>
    <mergeCell ref="AJ10:AO10"/>
    <mergeCell ref="AV10:AX10"/>
    <mergeCell ref="AY10:BA10"/>
    <mergeCell ref="BB10:BD10"/>
    <mergeCell ref="E9:E10"/>
    <mergeCell ref="AD10:AI10"/>
    <mergeCell ref="AP10:AU10"/>
  </mergeCells>
  <conditionalFormatting sqref="E13:E53">
    <cfRule type="cellIs" dxfId="30" priority="41" operator="between">
      <formula>"F"</formula>
      <formula>0</formula>
    </cfRule>
    <cfRule type="containsText" dxfId="29" priority="43" operator="containsText" text="F">
      <formula>NOT(ISERROR(SEARCH("F",E13)))</formula>
    </cfRule>
    <cfRule type="containsText" dxfId="28" priority="44" operator="containsText" text="M">
      <formula>NOT(ISERROR(SEARCH("M",E13)))</formula>
    </cfRule>
  </conditionalFormatting>
  <conditionalFormatting sqref="E15">
    <cfRule type="cellIs" dxfId="27" priority="42" operator="between">
      <formula>"F"</formula>
      <formula>0</formula>
    </cfRule>
  </conditionalFormatting>
  <conditionalFormatting sqref="J13:J53">
    <cfRule type="expression" dxfId="26" priority="39">
      <formula>E13:E53=0</formula>
    </cfRule>
  </conditionalFormatting>
  <conditionalFormatting sqref="P13:P53">
    <cfRule type="expression" dxfId="25" priority="27">
      <formula>E13:E53=0</formula>
    </cfRule>
  </conditionalFormatting>
  <conditionalFormatting sqref="V13:V53">
    <cfRule type="expression" dxfId="24" priority="26">
      <formula>E13:E53=0</formula>
    </cfRule>
  </conditionalFormatting>
  <conditionalFormatting sqref="AB13:AB53">
    <cfRule type="expression" dxfId="23" priority="25">
      <formula>E13:E53=0</formula>
    </cfRule>
  </conditionalFormatting>
  <conditionalFormatting sqref="AH13:AH53">
    <cfRule type="expression" dxfId="22" priority="24">
      <formula>E13:E53=0</formula>
    </cfRule>
  </conditionalFormatting>
  <conditionalFormatting sqref="AN13:AN53">
    <cfRule type="expression" dxfId="21" priority="23">
      <formula>E13:E53=0</formula>
    </cfRule>
  </conditionalFormatting>
  <conditionalFormatting sqref="AW13:AW53">
    <cfRule type="expression" dxfId="20" priority="22">
      <formula>E13:E53=0</formula>
    </cfRule>
  </conditionalFormatting>
  <conditionalFormatting sqref="AZ13:AZ53">
    <cfRule type="expression" dxfId="19" priority="20">
      <formula>E13:E53=0</formula>
    </cfRule>
  </conditionalFormatting>
  <conditionalFormatting sqref="BC13:BC53">
    <cfRule type="expression" dxfId="18" priority="19">
      <formula>E13:E53=0</formula>
    </cfRule>
  </conditionalFormatting>
  <conditionalFormatting sqref="BG13:BG53">
    <cfRule type="expression" dxfId="17" priority="18">
      <formula>E13:E53=0</formula>
    </cfRule>
  </conditionalFormatting>
  <conditionalFormatting sqref="E54:E72">
    <cfRule type="cellIs" dxfId="16" priority="15" operator="between">
      <formula>"F"</formula>
      <formula>0</formula>
    </cfRule>
    <cfRule type="containsText" dxfId="15" priority="16" operator="containsText" text="F">
      <formula>NOT(ISERROR(SEARCH("F",E54)))</formula>
    </cfRule>
    <cfRule type="containsText" dxfId="14" priority="17" operator="containsText" text="M">
      <formula>NOT(ISERROR(SEARCH("M",E54)))</formula>
    </cfRule>
  </conditionalFormatting>
  <conditionalFormatting sqref="J54:J72">
    <cfRule type="expression" dxfId="13" priority="14">
      <formula>E54:E94=0</formula>
    </cfRule>
  </conditionalFormatting>
  <conditionalFormatting sqref="P54:P72">
    <cfRule type="expression" dxfId="12" priority="13">
      <formula>E54:E94=0</formula>
    </cfRule>
  </conditionalFormatting>
  <conditionalFormatting sqref="V54:V72">
    <cfRule type="expression" dxfId="11" priority="12">
      <formula>E54:E94=0</formula>
    </cfRule>
  </conditionalFormatting>
  <conditionalFormatting sqref="AB54:AB72">
    <cfRule type="expression" dxfId="10" priority="11">
      <formula>E54:E94=0</formula>
    </cfRule>
  </conditionalFormatting>
  <conditionalFormatting sqref="AH54:AH72">
    <cfRule type="expression" dxfId="9" priority="10">
      <formula>E54:E94=0</formula>
    </cfRule>
  </conditionalFormatting>
  <conditionalFormatting sqref="AN54:AN72">
    <cfRule type="expression" dxfId="8" priority="9">
      <formula>E54:E94=0</formula>
    </cfRule>
  </conditionalFormatting>
  <conditionalFormatting sqref="AW54:AW72">
    <cfRule type="expression" dxfId="7" priority="8">
      <formula>E54:E94=0</formula>
    </cfRule>
  </conditionalFormatting>
  <conditionalFormatting sqref="AZ54:AZ72">
    <cfRule type="expression" dxfId="6" priority="7">
      <formula>E54:E94=0</formula>
    </cfRule>
  </conditionalFormatting>
  <conditionalFormatting sqref="BC54:BC72">
    <cfRule type="expression" dxfId="5" priority="6">
      <formula>E54:E94=0</formula>
    </cfRule>
  </conditionalFormatting>
  <conditionalFormatting sqref="BG54:BG72">
    <cfRule type="expression" dxfId="4" priority="5">
      <formula>E54:E94=0</formula>
    </cfRule>
  </conditionalFormatting>
  <conditionalFormatting sqref="AU13:AU53">
    <cfRule type="expression" dxfId="3" priority="4">
      <formula>K13:K53=0</formula>
    </cfRule>
  </conditionalFormatting>
  <conditionalFormatting sqref="AU54:AU72">
    <cfRule type="expression" dxfId="2" priority="3">
      <formula>K54:K94=0</formula>
    </cfRule>
  </conditionalFormatting>
  <conditionalFormatting sqref="AT54:AT72">
    <cfRule type="expression" dxfId="1" priority="1">
      <formula>E54:E94=0</formula>
    </cfRule>
  </conditionalFormatting>
  <conditionalFormatting sqref="AT13:AT53">
    <cfRule type="expression" dxfId="0" priority="2">
      <formula>E13:E53=0</formula>
    </cfRule>
  </conditionalFormatting>
  <dataValidations count="4">
    <dataValidation type="whole" allowBlank="1" showInputMessage="1" showErrorMessage="1" errorTitle="Invalid Marks : अंक वैध नहीं है।" error="कृपया सही / उचित अंक भरें !" promptTitle="आकारिक मूल्यमापन के अंक !" sqref="AV13:AV72 BB13:BB72 AY13:AY72">
      <formula1>0</formula1>
      <formula2>100</formula2>
    </dataValidation>
    <dataValidation type="whole" allowBlank="1" showInputMessage="1" showErrorMessage="1" errorTitle="Invalid Marks : अंक वैध नहीं है।" error="कृपया सही / उचित अंक भरें !" sqref="L13:M72 Y13:Y72 R13:S72 F13:G72 AD13:AE72 AJ13:AK72 AP13:AQ72">
      <formula1>0</formula1>
      <formula2>50</formula2>
    </dataValidation>
    <dataValidation allowBlank="1" showInputMessage="1" showErrorMessage="1" errorTitle="Invalid Marks : अंक वैध नहीं है।" error="कृपया सही / उचित अंक भरें !" sqref="X13:X72"/>
    <dataValidation type="list" allowBlank="1" showInputMessage="1" showErrorMessage="1" sqref="Q3">
      <formula1>"1, 2"</formula1>
    </dataValidation>
  </dataValidations>
  <printOptions horizontalCentered="1"/>
  <pageMargins left="0.27559055118110237" right="0.19685039370078741" top="0.23622047244094491" bottom="0.43307086614173229" header="0.15748031496062992" footer="0.15748031496062992"/>
  <pageSetup paperSize="8" scale="63" orientation="landscape" r:id="rId1"/>
  <headerFooter>
    <oddFooter>&amp;L&amp;"Arial Unicode MS,Bold"&amp;16वर्ग शिक्षक / शिक्षिका (नावं व स्वाक्षरी): &amp;C&amp;"Arial Unicode MS,Bold"&amp;16मुख्याध्यापकाची (स्वाक्षरी):&amp;R&amp;"Arial Unicode MS,Bold"&amp;16विभाग निरीक्षकाची (स्वाक्षरी):</oddFooter>
  </headerFooter>
  <rowBreaks count="1" manualBreakCount="1">
    <brk id="34" min="1" max="46" man="1"/>
  </rowBreaks>
  <ignoredErrors>
    <ignoredError sqref="P12:Q12 B13:C13 C14 BB12:BD12 B14:B53 E14:E53 C15:D53 V12:W12 AV12:AZ12 L12 AB12:AD12 AH12:AJ12 N12 AF12 AL12 AN12:AO12" unlockedFormula="1"/>
    <ignoredError sqref="BG16" 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Y76"/>
  <sheetViews>
    <sheetView view="pageBreakPreview" zoomScale="90" zoomScaleNormal="100" zoomScaleSheetLayoutView="90" workbookViewId="0">
      <selection activeCell="B42" sqref="B42:B48"/>
    </sheetView>
  </sheetViews>
  <sheetFormatPr defaultRowHeight="20.25" x14ac:dyDescent="0.25"/>
  <cols>
    <col min="1" max="1" width="3.7109375" style="1" customWidth="1"/>
    <col min="2" max="2" width="6.7109375" style="2" customWidth="1"/>
    <col min="3" max="3" width="25.7109375" style="6" customWidth="1"/>
    <col min="4" max="5" width="6.7109375" style="1" customWidth="1"/>
    <col min="6" max="6" width="8.7109375" style="1" customWidth="1"/>
    <col min="7" max="7" width="5.7109375" style="1" customWidth="1"/>
    <col min="8" max="8" width="3.7109375" style="1" customWidth="1"/>
    <col min="9" max="9" width="6.7109375" style="2" customWidth="1"/>
    <col min="10" max="10" width="25.7109375" style="6" customWidth="1"/>
    <col min="11" max="12" width="6.7109375" style="1" customWidth="1"/>
    <col min="13" max="13" width="8.7109375" style="1" customWidth="1"/>
    <col min="14" max="15" width="4.42578125" style="1" customWidth="1"/>
    <col min="16" max="19" width="4.42578125" style="427" customWidth="1"/>
    <col min="20" max="20" width="6.28515625" style="427" customWidth="1"/>
    <col min="21" max="23" width="9.140625" style="427"/>
    <col min="24" max="24" width="10.5703125" style="427" bestFit="1" customWidth="1"/>
    <col min="25" max="25" width="9.140625" style="427"/>
    <col min="26" max="256" width="9.140625" style="1"/>
    <col min="257" max="257" width="3.7109375" style="1" customWidth="1"/>
    <col min="258" max="258" width="6.7109375" style="1" customWidth="1"/>
    <col min="259" max="259" width="25.7109375" style="1" customWidth="1"/>
    <col min="260" max="261" width="6.7109375" style="1" customWidth="1"/>
    <col min="262" max="262" width="8.7109375" style="1" customWidth="1"/>
    <col min="263" max="263" width="5.7109375" style="1" customWidth="1"/>
    <col min="264" max="264" width="3.7109375" style="1" customWidth="1"/>
    <col min="265" max="265" width="6.7109375" style="1" customWidth="1"/>
    <col min="266" max="266" width="25.7109375" style="1" customWidth="1"/>
    <col min="267" max="268" width="6.7109375" style="1" customWidth="1"/>
    <col min="269" max="269" width="8.7109375" style="1" customWidth="1"/>
    <col min="270" max="275" width="4.42578125" style="1" customWidth="1"/>
    <col min="276" max="276" width="6.28515625" style="1" customWidth="1"/>
    <col min="277" max="279" width="9.140625" style="1"/>
    <col min="280" max="280" width="10.5703125" style="1" bestFit="1" customWidth="1"/>
    <col min="281" max="512" width="9.140625" style="1"/>
    <col min="513" max="513" width="3.7109375" style="1" customWidth="1"/>
    <col min="514" max="514" width="6.7109375" style="1" customWidth="1"/>
    <col min="515" max="515" width="25.7109375" style="1" customWidth="1"/>
    <col min="516" max="517" width="6.7109375" style="1" customWidth="1"/>
    <col min="518" max="518" width="8.7109375" style="1" customWidth="1"/>
    <col min="519" max="519" width="5.7109375" style="1" customWidth="1"/>
    <col min="520" max="520" width="3.7109375" style="1" customWidth="1"/>
    <col min="521" max="521" width="6.7109375" style="1" customWidth="1"/>
    <col min="522" max="522" width="25.7109375" style="1" customWidth="1"/>
    <col min="523" max="524" width="6.7109375" style="1" customWidth="1"/>
    <col min="525" max="525" width="8.7109375" style="1" customWidth="1"/>
    <col min="526" max="531" width="4.42578125" style="1" customWidth="1"/>
    <col min="532" max="532" width="6.28515625" style="1" customWidth="1"/>
    <col min="533" max="535" width="9.140625" style="1"/>
    <col min="536" max="536" width="10.5703125" style="1" bestFit="1" customWidth="1"/>
    <col min="537" max="768" width="9.140625" style="1"/>
    <col min="769" max="769" width="3.7109375" style="1" customWidth="1"/>
    <col min="770" max="770" width="6.7109375" style="1" customWidth="1"/>
    <col min="771" max="771" width="25.7109375" style="1" customWidth="1"/>
    <col min="772" max="773" width="6.7109375" style="1" customWidth="1"/>
    <col min="774" max="774" width="8.7109375" style="1" customWidth="1"/>
    <col min="775" max="775" width="5.7109375" style="1" customWidth="1"/>
    <col min="776" max="776" width="3.7109375" style="1" customWidth="1"/>
    <col min="777" max="777" width="6.7109375" style="1" customWidth="1"/>
    <col min="778" max="778" width="25.7109375" style="1" customWidth="1"/>
    <col min="779" max="780" width="6.7109375" style="1" customWidth="1"/>
    <col min="781" max="781" width="8.7109375" style="1" customWidth="1"/>
    <col min="782" max="787" width="4.42578125" style="1" customWidth="1"/>
    <col min="788" max="788" width="6.28515625" style="1" customWidth="1"/>
    <col min="789" max="791" width="9.140625" style="1"/>
    <col min="792" max="792" width="10.5703125" style="1" bestFit="1" customWidth="1"/>
    <col min="793" max="1024" width="9.140625" style="1"/>
    <col min="1025" max="1025" width="3.7109375" style="1" customWidth="1"/>
    <col min="1026" max="1026" width="6.7109375" style="1" customWidth="1"/>
    <col min="1027" max="1027" width="25.7109375" style="1" customWidth="1"/>
    <col min="1028" max="1029" width="6.7109375" style="1" customWidth="1"/>
    <col min="1030" max="1030" width="8.7109375" style="1" customWidth="1"/>
    <col min="1031" max="1031" width="5.7109375" style="1" customWidth="1"/>
    <col min="1032" max="1032" width="3.7109375" style="1" customWidth="1"/>
    <col min="1033" max="1033" width="6.7109375" style="1" customWidth="1"/>
    <col min="1034" max="1034" width="25.7109375" style="1" customWidth="1"/>
    <col min="1035" max="1036" width="6.7109375" style="1" customWidth="1"/>
    <col min="1037" max="1037" width="8.7109375" style="1" customWidth="1"/>
    <col min="1038" max="1043" width="4.42578125" style="1" customWidth="1"/>
    <col min="1044" max="1044" width="6.28515625" style="1" customWidth="1"/>
    <col min="1045" max="1047" width="9.140625" style="1"/>
    <col min="1048" max="1048" width="10.5703125" style="1" bestFit="1" customWidth="1"/>
    <col min="1049" max="1280" width="9.140625" style="1"/>
    <col min="1281" max="1281" width="3.7109375" style="1" customWidth="1"/>
    <col min="1282" max="1282" width="6.7109375" style="1" customWidth="1"/>
    <col min="1283" max="1283" width="25.7109375" style="1" customWidth="1"/>
    <col min="1284" max="1285" width="6.7109375" style="1" customWidth="1"/>
    <col min="1286" max="1286" width="8.7109375" style="1" customWidth="1"/>
    <col min="1287" max="1287" width="5.7109375" style="1" customWidth="1"/>
    <col min="1288" max="1288" width="3.7109375" style="1" customWidth="1"/>
    <col min="1289" max="1289" width="6.7109375" style="1" customWidth="1"/>
    <col min="1290" max="1290" width="25.7109375" style="1" customWidth="1"/>
    <col min="1291" max="1292" width="6.7109375" style="1" customWidth="1"/>
    <col min="1293" max="1293" width="8.7109375" style="1" customWidth="1"/>
    <col min="1294" max="1299" width="4.42578125" style="1" customWidth="1"/>
    <col min="1300" max="1300" width="6.28515625" style="1" customWidth="1"/>
    <col min="1301" max="1303" width="9.140625" style="1"/>
    <col min="1304" max="1304" width="10.5703125" style="1" bestFit="1" customWidth="1"/>
    <col min="1305" max="1536" width="9.140625" style="1"/>
    <col min="1537" max="1537" width="3.7109375" style="1" customWidth="1"/>
    <col min="1538" max="1538" width="6.7109375" style="1" customWidth="1"/>
    <col min="1539" max="1539" width="25.7109375" style="1" customWidth="1"/>
    <col min="1540" max="1541" width="6.7109375" style="1" customWidth="1"/>
    <col min="1542" max="1542" width="8.7109375" style="1" customWidth="1"/>
    <col min="1543" max="1543" width="5.7109375" style="1" customWidth="1"/>
    <col min="1544" max="1544" width="3.7109375" style="1" customWidth="1"/>
    <col min="1545" max="1545" width="6.7109375" style="1" customWidth="1"/>
    <col min="1546" max="1546" width="25.7109375" style="1" customWidth="1"/>
    <col min="1547" max="1548" width="6.7109375" style="1" customWidth="1"/>
    <col min="1549" max="1549" width="8.7109375" style="1" customWidth="1"/>
    <col min="1550" max="1555" width="4.42578125" style="1" customWidth="1"/>
    <col min="1556" max="1556" width="6.28515625" style="1" customWidth="1"/>
    <col min="1557" max="1559" width="9.140625" style="1"/>
    <col min="1560" max="1560" width="10.5703125" style="1" bestFit="1" customWidth="1"/>
    <col min="1561" max="1792" width="9.140625" style="1"/>
    <col min="1793" max="1793" width="3.7109375" style="1" customWidth="1"/>
    <col min="1794" max="1794" width="6.7109375" style="1" customWidth="1"/>
    <col min="1795" max="1795" width="25.7109375" style="1" customWidth="1"/>
    <col min="1796" max="1797" width="6.7109375" style="1" customWidth="1"/>
    <col min="1798" max="1798" width="8.7109375" style="1" customWidth="1"/>
    <col min="1799" max="1799" width="5.7109375" style="1" customWidth="1"/>
    <col min="1800" max="1800" width="3.7109375" style="1" customWidth="1"/>
    <col min="1801" max="1801" width="6.7109375" style="1" customWidth="1"/>
    <col min="1802" max="1802" width="25.7109375" style="1" customWidth="1"/>
    <col min="1803" max="1804" width="6.7109375" style="1" customWidth="1"/>
    <col min="1805" max="1805" width="8.7109375" style="1" customWidth="1"/>
    <col min="1806" max="1811" width="4.42578125" style="1" customWidth="1"/>
    <col min="1812" max="1812" width="6.28515625" style="1" customWidth="1"/>
    <col min="1813" max="1815" width="9.140625" style="1"/>
    <col min="1816" max="1816" width="10.5703125" style="1" bestFit="1" customWidth="1"/>
    <col min="1817" max="2048" width="9.140625" style="1"/>
    <col min="2049" max="2049" width="3.7109375" style="1" customWidth="1"/>
    <col min="2050" max="2050" width="6.7109375" style="1" customWidth="1"/>
    <col min="2051" max="2051" width="25.7109375" style="1" customWidth="1"/>
    <col min="2052" max="2053" width="6.7109375" style="1" customWidth="1"/>
    <col min="2054" max="2054" width="8.7109375" style="1" customWidth="1"/>
    <col min="2055" max="2055" width="5.7109375" style="1" customWidth="1"/>
    <col min="2056" max="2056" width="3.7109375" style="1" customWidth="1"/>
    <col min="2057" max="2057" width="6.7109375" style="1" customWidth="1"/>
    <col min="2058" max="2058" width="25.7109375" style="1" customWidth="1"/>
    <col min="2059" max="2060" width="6.7109375" style="1" customWidth="1"/>
    <col min="2061" max="2061" width="8.7109375" style="1" customWidth="1"/>
    <col min="2062" max="2067" width="4.42578125" style="1" customWidth="1"/>
    <col min="2068" max="2068" width="6.28515625" style="1" customWidth="1"/>
    <col min="2069" max="2071" width="9.140625" style="1"/>
    <col min="2072" max="2072" width="10.5703125" style="1" bestFit="1" customWidth="1"/>
    <col min="2073" max="2304" width="9.140625" style="1"/>
    <col min="2305" max="2305" width="3.7109375" style="1" customWidth="1"/>
    <col min="2306" max="2306" width="6.7109375" style="1" customWidth="1"/>
    <col min="2307" max="2307" width="25.7109375" style="1" customWidth="1"/>
    <col min="2308" max="2309" width="6.7109375" style="1" customWidth="1"/>
    <col min="2310" max="2310" width="8.7109375" style="1" customWidth="1"/>
    <col min="2311" max="2311" width="5.7109375" style="1" customWidth="1"/>
    <col min="2312" max="2312" width="3.7109375" style="1" customWidth="1"/>
    <col min="2313" max="2313" width="6.7109375" style="1" customWidth="1"/>
    <col min="2314" max="2314" width="25.7109375" style="1" customWidth="1"/>
    <col min="2315" max="2316" width="6.7109375" style="1" customWidth="1"/>
    <col min="2317" max="2317" width="8.7109375" style="1" customWidth="1"/>
    <col min="2318" max="2323" width="4.42578125" style="1" customWidth="1"/>
    <col min="2324" max="2324" width="6.28515625" style="1" customWidth="1"/>
    <col min="2325" max="2327" width="9.140625" style="1"/>
    <col min="2328" max="2328" width="10.5703125" style="1" bestFit="1" customWidth="1"/>
    <col min="2329" max="2560" width="9.140625" style="1"/>
    <col min="2561" max="2561" width="3.7109375" style="1" customWidth="1"/>
    <col min="2562" max="2562" width="6.7109375" style="1" customWidth="1"/>
    <col min="2563" max="2563" width="25.7109375" style="1" customWidth="1"/>
    <col min="2564" max="2565" width="6.7109375" style="1" customWidth="1"/>
    <col min="2566" max="2566" width="8.7109375" style="1" customWidth="1"/>
    <col min="2567" max="2567" width="5.7109375" style="1" customWidth="1"/>
    <col min="2568" max="2568" width="3.7109375" style="1" customWidth="1"/>
    <col min="2569" max="2569" width="6.7109375" style="1" customWidth="1"/>
    <col min="2570" max="2570" width="25.7109375" style="1" customWidth="1"/>
    <col min="2571" max="2572" width="6.7109375" style="1" customWidth="1"/>
    <col min="2573" max="2573" width="8.7109375" style="1" customWidth="1"/>
    <col min="2574" max="2579" width="4.42578125" style="1" customWidth="1"/>
    <col min="2580" max="2580" width="6.28515625" style="1" customWidth="1"/>
    <col min="2581" max="2583" width="9.140625" style="1"/>
    <col min="2584" max="2584" width="10.5703125" style="1" bestFit="1" customWidth="1"/>
    <col min="2585" max="2816" width="9.140625" style="1"/>
    <col min="2817" max="2817" width="3.7109375" style="1" customWidth="1"/>
    <col min="2818" max="2818" width="6.7109375" style="1" customWidth="1"/>
    <col min="2819" max="2819" width="25.7109375" style="1" customWidth="1"/>
    <col min="2820" max="2821" width="6.7109375" style="1" customWidth="1"/>
    <col min="2822" max="2822" width="8.7109375" style="1" customWidth="1"/>
    <col min="2823" max="2823" width="5.7109375" style="1" customWidth="1"/>
    <col min="2824" max="2824" width="3.7109375" style="1" customWidth="1"/>
    <col min="2825" max="2825" width="6.7109375" style="1" customWidth="1"/>
    <col min="2826" max="2826" width="25.7109375" style="1" customWidth="1"/>
    <col min="2827" max="2828" width="6.7109375" style="1" customWidth="1"/>
    <col min="2829" max="2829" width="8.7109375" style="1" customWidth="1"/>
    <col min="2830" max="2835" width="4.42578125" style="1" customWidth="1"/>
    <col min="2836" max="2836" width="6.28515625" style="1" customWidth="1"/>
    <col min="2837" max="2839" width="9.140625" style="1"/>
    <col min="2840" max="2840" width="10.5703125" style="1" bestFit="1" customWidth="1"/>
    <col min="2841" max="3072" width="9.140625" style="1"/>
    <col min="3073" max="3073" width="3.7109375" style="1" customWidth="1"/>
    <col min="3074" max="3074" width="6.7109375" style="1" customWidth="1"/>
    <col min="3075" max="3075" width="25.7109375" style="1" customWidth="1"/>
    <col min="3076" max="3077" width="6.7109375" style="1" customWidth="1"/>
    <col min="3078" max="3078" width="8.7109375" style="1" customWidth="1"/>
    <col min="3079" max="3079" width="5.7109375" style="1" customWidth="1"/>
    <col min="3080" max="3080" width="3.7109375" style="1" customWidth="1"/>
    <col min="3081" max="3081" width="6.7109375" style="1" customWidth="1"/>
    <col min="3082" max="3082" width="25.7109375" style="1" customWidth="1"/>
    <col min="3083" max="3084" width="6.7109375" style="1" customWidth="1"/>
    <col min="3085" max="3085" width="8.7109375" style="1" customWidth="1"/>
    <col min="3086" max="3091" width="4.42578125" style="1" customWidth="1"/>
    <col min="3092" max="3092" width="6.28515625" style="1" customWidth="1"/>
    <col min="3093" max="3095" width="9.140625" style="1"/>
    <col min="3096" max="3096" width="10.5703125" style="1" bestFit="1" customWidth="1"/>
    <col min="3097" max="3328" width="9.140625" style="1"/>
    <col min="3329" max="3329" width="3.7109375" style="1" customWidth="1"/>
    <col min="3330" max="3330" width="6.7109375" style="1" customWidth="1"/>
    <col min="3331" max="3331" width="25.7109375" style="1" customWidth="1"/>
    <col min="3332" max="3333" width="6.7109375" style="1" customWidth="1"/>
    <col min="3334" max="3334" width="8.7109375" style="1" customWidth="1"/>
    <col min="3335" max="3335" width="5.7109375" style="1" customWidth="1"/>
    <col min="3336" max="3336" width="3.7109375" style="1" customWidth="1"/>
    <col min="3337" max="3337" width="6.7109375" style="1" customWidth="1"/>
    <col min="3338" max="3338" width="25.7109375" style="1" customWidth="1"/>
    <col min="3339" max="3340" width="6.7109375" style="1" customWidth="1"/>
    <col min="3341" max="3341" width="8.7109375" style="1" customWidth="1"/>
    <col min="3342" max="3347" width="4.42578125" style="1" customWidth="1"/>
    <col min="3348" max="3348" width="6.28515625" style="1" customWidth="1"/>
    <col min="3349" max="3351" width="9.140625" style="1"/>
    <col min="3352" max="3352" width="10.5703125" style="1" bestFit="1" customWidth="1"/>
    <col min="3353" max="3584" width="9.140625" style="1"/>
    <col min="3585" max="3585" width="3.7109375" style="1" customWidth="1"/>
    <col min="3586" max="3586" width="6.7109375" style="1" customWidth="1"/>
    <col min="3587" max="3587" width="25.7109375" style="1" customWidth="1"/>
    <col min="3588" max="3589" width="6.7109375" style="1" customWidth="1"/>
    <col min="3590" max="3590" width="8.7109375" style="1" customWidth="1"/>
    <col min="3591" max="3591" width="5.7109375" style="1" customWidth="1"/>
    <col min="3592" max="3592" width="3.7109375" style="1" customWidth="1"/>
    <col min="3593" max="3593" width="6.7109375" style="1" customWidth="1"/>
    <col min="3594" max="3594" width="25.7109375" style="1" customWidth="1"/>
    <col min="3595" max="3596" width="6.7109375" style="1" customWidth="1"/>
    <col min="3597" max="3597" width="8.7109375" style="1" customWidth="1"/>
    <col min="3598" max="3603" width="4.42578125" style="1" customWidth="1"/>
    <col min="3604" max="3604" width="6.28515625" style="1" customWidth="1"/>
    <col min="3605" max="3607" width="9.140625" style="1"/>
    <col min="3608" max="3608" width="10.5703125" style="1" bestFit="1" customWidth="1"/>
    <col min="3609" max="3840" width="9.140625" style="1"/>
    <col min="3841" max="3841" width="3.7109375" style="1" customWidth="1"/>
    <col min="3842" max="3842" width="6.7109375" style="1" customWidth="1"/>
    <col min="3843" max="3843" width="25.7109375" style="1" customWidth="1"/>
    <col min="3844" max="3845" width="6.7109375" style="1" customWidth="1"/>
    <col min="3846" max="3846" width="8.7109375" style="1" customWidth="1"/>
    <col min="3847" max="3847" width="5.7109375" style="1" customWidth="1"/>
    <col min="3848" max="3848" width="3.7109375" style="1" customWidth="1"/>
    <col min="3849" max="3849" width="6.7109375" style="1" customWidth="1"/>
    <col min="3850" max="3850" width="25.7109375" style="1" customWidth="1"/>
    <col min="3851" max="3852" width="6.7109375" style="1" customWidth="1"/>
    <col min="3853" max="3853" width="8.7109375" style="1" customWidth="1"/>
    <col min="3854" max="3859" width="4.42578125" style="1" customWidth="1"/>
    <col min="3860" max="3860" width="6.28515625" style="1" customWidth="1"/>
    <col min="3861" max="3863" width="9.140625" style="1"/>
    <col min="3864" max="3864" width="10.5703125" style="1" bestFit="1" customWidth="1"/>
    <col min="3865" max="4096" width="9.140625" style="1"/>
    <col min="4097" max="4097" width="3.7109375" style="1" customWidth="1"/>
    <col min="4098" max="4098" width="6.7109375" style="1" customWidth="1"/>
    <col min="4099" max="4099" width="25.7109375" style="1" customWidth="1"/>
    <col min="4100" max="4101" width="6.7109375" style="1" customWidth="1"/>
    <col min="4102" max="4102" width="8.7109375" style="1" customWidth="1"/>
    <col min="4103" max="4103" width="5.7109375" style="1" customWidth="1"/>
    <col min="4104" max="4104" width="3.7109375" style="1" customWidth="1"/>
    <col min="4105" max="4105" width="6.7109375" style="1" customWidth="1"/>
    <col min="4106" max="4106" width="25.7109375" style="1" customWidth="1"/>
    <col min="4107" max="4108" width="6.7109375" style="1" customWidth="1"/>
    <col min="4109" max="4109" width="8.7109375" style="1" customWidth="1"/>
    <col min="4110" max="4115" width="4.42578125" style="1" customWidth="1"/>
    <col min="4116" max="4116" width="6.28515625" style="1" customWidth="1"/>
    <col min="4117" max="4119" width="9.140625" style="1"/>
    <col min="4120" max="4120" width="10.5703125" style="1" bestFit="1" customWidth="1"/>
    <col min="4121" max="4352" width="9.140625" style="1"/>
    <col min="4353" max="4353" width="3.7109375" style="1" customWidth="1"/>
    <col min="4354" max="4354" width="6.7109375" style="1" customWidth="1"/>
    <col min="4355" max="4355" width="25.7109375" style="1" customWidth="1"/>
    <col min="4356" max="4357" width="6.7109375" style="1" customWidth="1"/>
    <col min="4358" max="4358" width="8.7109375" style="1" customWidth="1"/>
    <col min="4359" max="4359" width="5.7109375" style="1" customWidth="1"/>
    <col min="4360" max="4360" width="3.7109375" style="1" customWidth="1"/>
    <col min="4361" max="4361" width="6.7109375" style="1" customWidth="1"/>
    <col min="4362" max="4362" width="25.7109375" style="1" customWidth="1"/>
    <col min="4363" max="4364" width="6.7109375" style="1" customWidth="1"/>
    <col min="4365" max="4365" width="8.7109375" style="1" customWidth="1"/>
    <col min="4366" max="4371" width="4.42578125" style="1" customWidth="1"/>
    <col min="4372" max="4372" width="6.28515625" style="1" customWidth="1"/>
    <col min="4373" max="4375" width="9.140625" style="1"/>
    <col min="4376" max="4376" width="10.5703125" style="1" bestFit="1" customWidth="1"/>
    <col min="4377" max="4608" width="9.140625" style="1"/>
    <col min="4609" max="4609" width="3.7109375" style="1" customWidth="1"/>
    <col min="4610" max="4610" width="6.7109375" style="1" customWidth="1"/>
    <col min="4611" max="4611" width="25.7109375" style="1" customWidth="1"/>
    <col min="4612" max="4613" width="6.7109375" style="1" customWidth="1"/>
    <col min="4614" max="4614" width="8.7109375" style="1" customWidth="1"/>
    <col min="4615" max="4615" width="5.7109375" style="1" customWidth="1"/>
    <col min="4616" max="4616" width="3.7109375" style="1" customWidth="1"/>
    <col min="4617" max="4617" width="6.7109375" style="1" customWidth="1"/>
    <col min="4618" max="4618" width="25.7109375" style="1" customWidth="1"/>
    <col min="4619" max="4620" width="6.7109375" style="1" customWidth="1"/>
    <col min="4621" max="4621" width="8.7109375" style="1" customWidth="1"/>
    <col min="4622" max="4627" width="4.42578125" style="1" customWidth="1"/>
    <col min="4628" max="4628" width="6.28515625" style="1" customWidth="1"/>
    <col min="4629" max="4631" width="9.140625" style="1"/>
    <col min="4632" max="4632" width="10.5703125" style="1" bestFit="1" customWidth="1"/>
    <col min="4633" max="4864" width="9.140625" style="1"/>
    <col min="4865" max="4865" width="3.7109375" style="1" customWidth="1"/>
    <col min="4866" max="4866" width="6.7109375" style="1" customWidth="1"/>
    <col min="4867" max="4867" width="25.7109375" style="1" customWidth="1"/>
    <col min="4868" max="4869" width="6.7109375" style="1" customWidth="1"/>
    <col min="4870" max="4870" width="8.7109375" style="1" customWidth="1"/>
    <col min="4871" max="4871" width="5.7109375" style="1" customWidth="1"/>
    <col min="4872" max="4872" width="3.7109375" style="1" customWidth="1"/>
    <col min="4873" max="4873" width="6.7109375" style="1" customWidth="1"/>
    <col min="4874" max="4874" width="25.7109375" style="1" customWidth="1"/>
    <col min="4875" max="4876" width="6.7109375" style="1" customWidth="1"/>
    <col min="4877" max="4877" width="8.7109375" style="1" customWidth="1"/>
    <col min="4878" max="4883" width="4.42578125" style="1" customWidth="1"/>
    <col min="4884" max="4884" width="6.28515625" style="1" customWidth="1"/>
    <col min="4885" max="4887" width="9.140625" style="1"/>
    <col min="4888" max="4888" width="10.5703125" style="1" bestFit="1" customWidth="1"/>
    <col min="4889" max="5120" width="9.140625" style="1"/>
    <col min="5121" max="5121" width="3.7109375" style="1" customWidth="1"/>
    <col min="5122" max="5122" width="6.7109375" style="1" customWidth="1"/>
    <col min="5123" max="5123" width="25.7109375" style="1" customWidth="1"/>
    <col min="5124" max="5125" width="6.7109375" style="1" customWidth="1"/>
    <col min="5126" max="5126" width="8.7109375" style="1" customWidth="1"/>
    <col min="5127" max="5127" width="5.7109375" style="1" customWidth="1"/>
    <col min="5128" max="5128" width="3.7109375" style="1" customWidth="1"/>
    <col min="5129" max="5129" width="6.7109375" style="1" customWidth="1"/>
    <col min="5130" max="5130" width="25.7109375" style="1" customWidth="1"/>
    <col min="5131" max="5132" width="6.7109375" style="1" customWidth="1"/>
    <col min="5133" max="5133" width="8.7109375" style="1" customWidth="1"/>
    <col min="5134" max="5139" width="4.42578125" style="1" customWidth="1"/>
    <col min="5140" max="5140" width="6.28515625" style="1" customWidth="1"/>
    <col min="5141" max="5143" width="9.140625" style="1"/>
    <col min="5144" max="5144" width="10.5703125" style="1" bestFit="1" customWidth="1"/>
    <col min="5145" max="5376" width="9.140625" style="1"/>
    <col min="5377" max="5377" width="3.7109375" style="1" customWidth="1"/>
    <col min="5378" max="5378" width="6.7109375" style="1" customWidth="1"/>
    <col min="5379" max="5379" width="25.7109375" style="1" customWidth="1"/>
    <col min="5380" max="5381" width="6.7109375" style="1" customWidth="1"/>
    <col min="5382" max="5382" width="8.7109375" style="1" customWidth="1"/>
    <col min="5383" max="5383" width="5.7109375" style="1" customWidth="1"/>
    <col min="5384" max="5384" width="3.7109375" style="1" customWidth="1"/>
    <col min="5385" max="5385" width="6.7109375" style="1" customWidth="1"/>
    <col min="5386" max="5386" width="25.7109375" style="1" customWidth="1"/>
    <col min="5387" max="5388" width="6.7109375" style="1" customWidth="1"/>
    <col min="5389" max="5389" width="8.7109375" style="1" customWidth="1"/>
    <col min="5390" max="5395" width="4.42578125" style="1" customWidth="1"/>
    <col min="5396" max="5396" width="6.28515625" style="1" customWidth="1"/>
    <col min="5397" max="5399" width="9.140625" style="1"/>
    <col min="5400" max="5400" width="10.5703125" style="1" bestFit="1" customWidth="1"/>
    <col min="5401" max="5632" width="9.140625" style="1"/>
    <col min="5633" max="5633" width="3.7109375" style="1" customWidth="1"/>
    <col min="5634" max="5634" width="6.7109375" style="1" customWidth="1"/>
    <col min="5635" max="5635" width="25.7109375" style="1" customWidth="1"/>
    <col min="5636" max="5637" width="6.7109375" style="1" customWidth="1"/>
    <col min="5638" max="5638" width="8.7109375" style="1" customWidth="1"/>
    <col min="5639" max="5639" width="5.7109375" style="1" customWidth="1"/>
    <col min="5640" max="5640" width="3.7109375" style="1" customWidth="1"/>
    <col min="5641" max="5641" width="6.7109375" style="1" customWidth="1"/>
    <col min="5642" max="5642" width="25.7109375" style="1" customWidth="1"/>
    <col min="5643" max="5644" width="6.7109375" style="1" customWidth="1"/>
    <col min="5645" max="5645" width="8.7109375" style="1" customWidth="1"/>
    <col min="5646" max="5651" width="4.42578125" style="1" customWidth="1"/>
    <col min="5652" max="5652" width="6.28515625" style="1" customWidth="1"/>
    <col min="5653" max="5655" width="9.140625" style="1"/>
    <col min="5656" max="5656" width="10.5703125" style="1" bestFit="1" customWidth="1"/>
    <col min="5657" max="5888" width="9.140625" style="1"/>
    <col min="5889" max="5889" width="3.7109375" style="1" customWidth="1"/>
    <col min="5890" max="5890" width="6.7109375" style="1" customWidth="1"/>
    <col min="5891" max="5891" width="25.7109375" style="1" customWidth="1"/>
    <col min="5892" max="5893" width="6.7109375" style="1" customWidth="1"/>
    <col min="5894" max="5894" width="8.7109375" style="1" customWidth="1"/>
    <col min="5895" max="5895" width="5.7109375" style="1" customWidth="1"/>
    <col min="5896" max="5896" width="3.7109375" style="1" customWidth="1"/>
    <col min="5897" max="5897" width="6.7109375" style="1" customWidth="1"/>
    <col min="5898" max="5898" width="25.7109375" style="1" customWidth="1"/>
    <col min="5899" max="5900" width="6.7109375" style="1" customWidth="1"/>
    <col min="5901" max="5901" width="8.7109375" style="1" customWidth="1"/>
    <col min="5902" max="5907" width="4.42578125" style="1" customWidth="1"/>
    <col min="5908" max="5908" width="6.28515625" style="1" customWidth="1"/>
    <col min="5909" max="5911" width="9.140625" style="1"/>
    <col min="5912" max="5912" width="10.5703125" style="1" bestFit="1" customWidth="1"/>
    <col min="5913" max="6144" width="9.140625" style="1"/>
    <col min="6145" max="6145" width="3.7109375" style="1" customWidth="1"/>
    <col min="6146" max="6146" width="6.7109375" style="1" customWidth="1"/>
    <col min="6147" max="6147" width="25.7109375" style="1" customWidth="1"/>
    <col min="6148" max="6149" width="6.7109375" style="1" customWidth="1"/>
    <col min="6150" max="6150" width="8.7109375" style="1" customWidth="1"/>
    <col min="6151" max="6151" width="5.7109375" style="1" customWidth="1"/>
    <col min="6152" max="6152" width="3.7109375" style="1" customWidth="1"/>
    <col min="6153" max="6153" width="6.7109375" style="1" customWidth="1"/>
    <col min="6154" max="6154" width="25.7109375" style="1" customWidth="1"/>
    <col min="6155" max="6156" width="6.7109375" style="1" customWidth="1"/>
    <col min="6157" max="6157" width="8.7109375" style="1" customWidth="1"/>
    <col min="6158" max="6163" width="4.42578125" style="1" customWidth="1"/>
    <col min="6164" max="6164" width="6.28515625" style="1" customWidth="1"/>
    <col min="6165" max="6167" width="9.140625" style="1"/>
    <col min="6168" max="6168" width="10.5703125" style="1" bestFit="1" customWidth="1"/>
    <col min="6169" max="6400" width="9.140625" style="1"/>
    <col min="6401" max="6401" width="3.7109375" style="1" customWidth="1"/>
    <col min="6402" max="6402" width="6.7109375" style="1" customWidth="1"/>
    <col min="6403" max="6403" width="25.7109375" style="1" customWidth="1"/>
    <col min="6404" max="6405" width="6.7109375" style="1" customWidth="1"/>
    <col min="6406" max="6406" width="8.7109375" style="1" customWidth="1"/>
    <col min="6407" max="6407" width="5.7109375" style="1" customWidth="1"/>
    <col min="6408" max="6408" width="3.7109375" style="1" customWidth="1"/>
    <col min="6409" max="6409" width="6.7109375" style="1" customWidth="1"/>
    <col min="6410" max="6410" width="25.7109375" style="1" customWidth="1"/>
    <col min="6411" max="6412" width="6.7109375" style="1" customWidth="1"/>
    <col min="6413" max="6413" width="8.7109375" style="1" customWidth="1"/>
    <col min="6414" max="6419" width="4.42578125" style="1" customWidth="1"/>
    <col min="6420" max="6420" width="6.28515625" style="1" customWidth="1"/>
    <col min="6421" max="6423" width="9.140625" style="1"/>
    <col min="6424" max="6424" width="10.5703125" style="1" bestFit="1" customWidth="1"/>
    <col min="6425" max="6656" width="9.140625" style="1"/>
    <col min="6657" max="6657" width="3.7109375" style="1" customWidth="1"/>
    <col min="6658" max="6658" width="6.7109375" style="1" customWidth="1"/>
    <col min="6659" max="6659" width="25.7109375" style="1" customWidth="1"/>
    <col min="6660" max="6661" width="6.7109375" style="1" customWidth="1"/>
    <col min="6662" max="6662" width="8.7109375" style="1" customWidth="1"/>
    <col min="6663" max="6663" width="5.7109375" style="1" customWidth="1"/>
    <col min="6664" max="6664" width="3.7109375" style="1" customWidth="1"/>
    <col min="6665" max="6665" width="6.7109375" style="1" customWidth="1"/>
    <col min="6666" max="6666" width="25.7109375" style="1" customWidth="1"/>
    <col min="6667" max="6668" width="6.7109375" style="1" customWidth="1"/>
    <col min="6669" max="6669" width="8.7109375" style="1" customWidth="1"/>
    <col min="6670" max="6675" width="4.42578125" style="1" customWidth="1"/>
    <col min="6676" max="6676" width="6.28515625" style="1" customWidth="1"/>
    <col min="6677" max="6679" width="9.140625" style="1"/>
    <col min="6680" max="6680" width="10.5703125" style="1" bestFit="1" customWidth="1"/>
    <col min="6681" max="6912" width="9.140625" style="1"/>
    <col min="6913" max="6913" width="3.7109375" style="1" customWidth="1"/>
    <col min="6914" max="6914" width="6.7109375" style="1" customWidth="1"/>
    <col min="6915" max="6915" width="25.7109375" style="1" customWidth="1"/>
    <col min="6916" max="6917" width="6.7109375" style="1" customWidth="1"/>
    <col min="6918" max="6918" width="8.7109375" style="1" customWidth="1"/>
    <col min="6919" max="6919" width="5.7109375" style="1" customWidth="1"/>
    <col min="6920" max="6920" width="3.7109375" style="1" customWidth="1"/>
    <col min="6921" max="6921" width="6.7109375" style="1" customWidth="1"/>
    <col min="6922" max="6922" width="25.7109375" style="1" customWidth="1"/>
    <col min="6923" max="6924" width="6.7109375" style="1" customWidth="1"/>
    <col min="6925" max="6925" width="8.7109375" style="1" customWidth="1"/>
    <col min="6926" max="6931" width="4.42578125" style="1" customWidth="1"/>
    <col min="6932" max="6932" width="6.28515625" style="1" customWidth="1"/>
    <col min="6933" max="6935" width="9.140625" style="1"/>
    <col min="6936" max="6936" width="10.5703125" style="1" bestFit="1" customWidth="1"/>
    <col min="6937" max="7168" width="9.140625" style="1"/>
    <col min="7169" max="7169" width="3.7109375" style="1" customWidth="1"/>
    <col min="7170" max="7170" width="6.7109375" style="1" customWidth="1"/>
    <col min="7171" max="7171" width="25.7109375" style="1" customWidth="1"/>
    <col min="7172" max="7173" width="6.7109375" style="1" customWidth="1"/>
    <col min="7174" max="7174" width="8.7109375" style="1" customWidth="1"/>
    <col min="7175" max="7175" width="5.7109375" style="1" customWidth="1"/>
    <col min="7176" max="7176" width="3.7109375" style="1" customWidth="1"/>
    <col min="7177" max="7177" width="6.7109375" style="1" customWidth="1"/>
    <col min="7178" max="7178" width="25.7109375" style="1" customWidth="1"/>
    <col min="7179" max="7180" width="6.7109375" style="1" customWidth="1"/>
    <col min="7181" max="7181" width="8.7109375" style="1" customWidth="1"/>
    <col min="7182" max="7187" width="4.42578125" style="1" customWidth="1"/>
    <col min="7188" max="7188" width="6.28515625" style="1" customWidth="1"/>
    <col min="7189" max="7191" width="9.140625" style="1"/>
    <col min="7192" max="7192" width="10.5703125" style="1" bestFit="1" customWidth="1"/>
    <col min="7193" max="7424" width="9.140625" style="1"/>
    <col min="7425" max="7425" width="3.7109375" style="1" customWidth="1"/>
    <col min="7426" max="7426" width="6.7109375" style="1" customWidth="1"/>
    <col min="7427" max="7427" width="25.7109375" style="1" customWidth="1"/>
    <col min="7428" max="7429" width="6.7109375" style="1" customWidth="1"/>
    <col min="7430" max="7430" width="8.7109375" style="1" customWidth="1"/>
    <col min="7431" max="7431" width="5.7109375" style="1" customWidth="1"/>
    <col min="7432" max="7432" width="3.7109375" style="1" customWidth="1"/>
    <col min="7433" max="7433" width="6.7109375" style="1" customWidth="1"/>
    <col min="7434" max="7434" width="25.7109375" style="1" customWidth="1"/>
    <col min="7435" max="7436" width="6.7109375" style="1" customWidth="1"/>
    <col min="7437" max="7437" width="8.7109375" style="1" customWidth="1"/>
    <col min="7438" max="7443" width="4.42578125" style="1" customWidth="1"/>
    <col min="7444" max="7444" width="6.28515625" style="1" customWidth="1"/>
    <col min="7445" max="7447" width="9.140625" style="1"/>
    <col min="7448" max="7448" width="10.5703125" style="1" bestFit="1" customWidth="1"/>
    <col min="7449" max="7680" width="9.140625" style="1"/>
    <col min="7681" max="7681" width="3.7109375" style="1" customWidth="1"/>
    <col min="7682" max="7682" width="6.7109375" style="1" customWidth="1"/>
    <col min="7683" max="7683" width="25.7109375" style="1" customWidth="1"/>
    <col min="7684" max="7685" width="6.7109375" style="1" customWidth="1"/>
    <col min="7686" max="7686" width="8.7109375" style="1" customWidth="1"/>
    <col min="7687" max="7687" width="5.7109375" style="1" customWidth="1"/>
    <col min="7688" max="7688" width="3.7109375" style="1" customWidth="1"/>
    <col min="7689" max="7689" width="6.7109375" style="1" customWidth="1"/>
    <col min="7690" max="7690" width="25.7109375" style="1" customWidth="1"/>
    <col min="7691" max="7692" width="6.7109375" style="1" customWidth="1"/>
    <col min="7693" max="7693" width="8.7109375" style="1" customWidth="1"/>
    <col min="7694" max="7699" width="4.42578125" style="1" customWidth="1"/>
    <col min="7700" max="7700" width="6.28515625" style="1" customWidth="1"/>
    <col min="7701" max="7703" width="9.140625" style="1"/>
    <col min="7704" max="7704" width="10.5703125" style="1" bestFit="1" customWidth="1"/>
    <col min="7705" max="7936" width="9.140625" style="1"/>
    <col min="7937" max="7937" width="3.7109375" style="1" customWidth="1"/>
    <col min="7938" max="7938" width="6.7109375" style="1" customWidth="1"/>
    <col min="7939" max="7939" width="25.7109375" style="1" customWidth="1"/>
    <col min="7940" max="7941" width="6.7109375" style="1" customWidth="1"/>
    <col min="7942" max="7942" width="8.7109375" style="1" customWidth="1"/>
    <col min="7943" max="7943" width="5.7109375" style="1" customWidth="1"/>
    <col min="7944" max="7944" width="3.7109375" style="1" customWidth="1"/>
    <col min="7945" max="7945" width="6.7109375" style="1" customWidth="1"/>
    <col min="7946" max="7946" width="25.7109375" style="1" customWidth="1"/>
    <col min="7947" max="7948" width="6.7109375" style="1" customWidth="1"/>
    <col min="7949" max="7949" width="8.7109375" style="1" customWidth="1"/>
    <col min="7950" max="7955" width="4.42578125" style="1" customWidth="1"/>
    <col min="7956" max="7956" width="6.28515625" style="1" customWidth="1"/>
    <col min="7957" max="7959" width="9.140625" style="1"/>
    <col min="7960" max="7960" width="10.5703125" style="1" bestFit="1" customWidth="1"/>
    <col min="7961" max="8192" width="9.140625" style="1"/>
    <col min="8193" max="8193" width="3.7109375" style="1" customWidth="1"/>
    <col min="8194" max="8194" width="6.7109375" style="1" customWidth="1"/>
    <col min="8195" max="8195" width="25.7109375" style="1" customWidth="1"/>
    <col min="8196" max="8197" width="6.7109375" style="1" customWidth="1"/>
    <col min="8198" max="8198" width="8.7109375" style="1" customWidth="1"/>
    <col min="8199" max="8199" width="5.7109375" style="1" customWidth="1"/>
    <col min="8200" max="8200" width="3.7109375" style="1" customWidth="1"/>
    <col min="8201" max="8201" width="6.7109375" style="1" customWidth="1"/>
    <col min="8202" max="8202" width="25.7109375" style="1" customWidth="1"/>
    <col min="8203" max="8204" width="6.7109375" style="1" customWidth="1"/>
    <col min="8205" max="8205" width="8.7109375" style="1" customWidth="1"/>
    <col min="8206" max="8211" width="4.42578125" style="1" customWidth="1"/>
    <col min="8212" max="8212" width="6.28515625" style="1" customWidth="1"/>
    <col min="8213" max="8215" width="9.140625" style="1"/>
    <col min="8216" max="8216" width="10.5703125" style="1" bestFit="1" customWidth="1"/>
    <col min="8217" max="8448" width="9.140625" style="1"/>
    <col min="8449" max="8449" width="3.7109375" style="1" customWidth="1"/>
    <col min="8450" max="8450" width="6.7109375" style="1" customWidth="1"/>
    <col min="8451" max="8451" width="25.7109375" style="1" customWidth="1"/>
    <col min="8452" max="8453" width="6.7109375" style="1" customWidth="1"/>
    <col min="8454" max="8454" width="8.7109375" style="1" customWidth="1"/>
    <col min="8455" max="8455" width="5.7109375" style="1" customWidth="1"/>
    <col min="8456" max="8456" width="3.7109375" style="1" customWidth="1"/>
    <col min="8457" max="8457" width="6.7109375" style="1" customWidth="1"/>
    <col min="8458" max="8458" width="25.7109375" style="1" customWidth="1"/>
    <col min="8459" max="8460" width="6.7109375" style="1" customWidth="1"/>
    <col min="8461" max="8461" width="8.7109375" style="1" customWidth="1"/>
    <col min="8462" max="8467" width="4.42578125" style="1" customWidth="1"/>
    <col min="8468" max="8468" width="6.28515625" style="1" customWidth="1"/>
    <col min="8469" max="8471" width="9.140625" style="1"/>
    <col min="8472" max="8472" width="10.5703125" style="1" bestFit="1" customWidth="1"/>
    <col min="8473" max="8704" width="9.140625" style="1"/>
    <col min="8705" max="8705" width="3.7109375" style="1" customWidth="1"/>
    <col min="8706" max="8706" width="6.7109375" style="1" customWidth="1"/>
    <col min="8707" max="8707" width="25.7109375" style="1" customWidth="1"/>
    <col min="8708" max="8709" width="6.7109375" style="1" customWidth="1"/>
    <col min="8710" max="8710" width="8.7109375" style="1" customWidth="1"/>
    <col min="8711" max="8711" width="5.7109375" style="1" customWidth="1"/>
    <col min="8712" max="8712" width="3.7109375" style="1" customWidth="1"/>
    <col min="8713" max="8713" width="6.7109375" style="1" customWidth="1"/>
    <col min="8714" max="8714" width="25.7109375" style="1" customWidth="1"/>
    <col min="8715" max="8716" width="6.7109375" style="1" customWidth="1"/>
    <col min="8717" max="8717" width="8.7109375" style="1" customWidth="1"/>
    <col min="8718" max="8723" width="4.42578125" style="1" customWidth="1"/>
    <col min="8724" max="8724" width="6.28515625" style="1" customWidth="1"/>
    <col min="8725" max="8727" width="9.140625" style="1"/>
    <col min="8728" max="8728" width="10.5703125" style="1" bestFit="1" customWidth="1"/>
    <col min="8729" max="8960" width="9.140625" style="1"/>
    <col min="8961" max="8961" width="3.7109375" style="1" customWidth="1"/>
    <col min="8962" max="8962" width="6.7109375" style="1" customWidth="1"/>
    <col min="8963" max="8963" width="25.7109375" style="1" customWidth="1"/>
    <col min="8964" max="8965" width="6.7109375" style="1" customWidth="1"/>
    <col min="8966" max="8966" width="8.7109375" style="1" customWidth="1"/>
    <col min="8967" max="8967" width="5.7109375" style="1" customWidth="1"/>
    <col min="8968" max="8968" width="3.7109375" style="1" customWidth="1"/>
    <col min="8969" max="8969" width="6.7109375" style="1" customWidth="1"/>
    <col min="8970" max="8970" width="25.7109375" style="1" customWidth="1"/>
    <col min="8971" max="8972" width="6.7109375" style="1" customWidth="1"/>
    <col min="8973" max="8973" width="8.7109375" style="1" customWidth="1"/>
    <col min="8974" max="8979" width="4.42578125" style="1" customWidth="1"/>
    <col min="8980" max="8980" width="6.28515625" style="1" customWidth="1"/>
    <col min="8981" max="8983" width="9.140625" style="1"/>
    <col min="8984" max="8984" width="10.5703125" style="1" bestFit="1" customWidth="1"/>
    <col min="8985" max="9216" width="9.140625" style="1"/>
    <col min="9217" max="9217" width="3.7109375" style="1" customWidth="1"/>
    <col min="9218" max="9218" width="6.7109375" style="1" customWidth="1"/>
    <col min="9219" max="9219" width="25.7109375" style="1" customWidth="1"/>
    <col min="9220" max="9221" width="6.7109375" style="1" customWidth="1"/>
    <col min="9222" max="9222" width="8.7109375" style="1" customWidth="1"/>
    <col min="9223" max="9223" width="5.7109375" style="1" customWidth="1"/>
    <col min="9224" max="9224" width="3.7109375" style="1" customWidth="1"/>
    <col min="9225" max="9225" width="6.7109375" style="1" customWidth="1"/>
    <col min="9226" max="9226" width="25.7109375" style="1" customWidth="1"/>
    <col min="9227" max="9228" width="6.7109375" style="1" customWidth="1"/>
    <col min="9229" max="9229" width="8.7109375" style="1" customWidth="1"/>
    <col min="9230" max="9235" width="4.42578125" style="1" customWidth="1"/>
    <col min="9236" max="9236" width="6.28515625" style="1" customWidth="1"/>
    <col min="9237" max="9239" width="9.140625" style="1"/>
    <col min="9240" max="9240" width="10.5703125" style="1" bestFit="1" customWidth="1"/>
    <col min="9241" max="9472" width="9.140625" style="1"/>
    <col min="9473" max="9473" width="3.7109375" style="1" customWidth="1"/>
    <col min="9474" max="9474" width="6.7109375" style="1" customWidth="1"/>
    <col min="9475" max="9475" width="25.7109375" style="1" customWidth="1"/>
    <col min="9476" max="9477" width="6.7109375" style="1" customWidth="1"/>
    <col min="9478" max="9478" width="8.7109375" style="1" customWidth="1"/>
    <col min="9479" max="9479" width="5.7109375" style="1" customWidth="1"/>
    <col min="9480" max="9480" width="3.7109375" style="1" customWidth="1"/>
    <col min="9481" max="9481" width="6.7109375" style="1" customWidth="1"/>
    <col min="9482" max="9482" width="25.7109375" style="1" customWidth="1"/>
    <col min="9483" max="9484" width="6.7109375" style="1" customWidth="1"/>
    <col min="9485" max="9485" width="8.7109375" style="1" customWidth="1"/>
    <col min="9486" max="9491" width="4.42578125" style="1" customWidth="1"/>
    <col min="9492" max="9492" width="6.28515625" style="1" customWidth="1"/>
    <col min="9493" max="9495" width="9.140625" style="1"/>
    <col min="9496" max="9496" width="10.5703125" style="1" bestFit="1" customWidth="1"/>
    <col min="9497" max="9728" width="9.140625" style="1"/>
    <col min="9729" max="9729" width="3.7109375" style="1" customWidth="1"/>
    <col min="9730" max="9730" width="6.7109375" style="1" customWidth="1"/>
    <col min="9731" max="9731" width="25.7109375" style="1" customWidth="1"/>
    <col min="9732" max="9733" width="6.7109375" style="1" customWidth="1"/>
    <col min="9734" max="9734" width="8.7109375" style="1" customWidth="1"/>
    <col min="9735" max="9735" width="5.7109375" style="1" customWidth="1"/>
    <col min="9736" max="9736" width="3.7109375" style="1" customWidth="1"/>
    <col min="9737" max="9737" width="6.7109375" style="1" customWidth="1"/>
    <col min="9738" max="9738" width="25.7109375" style="1" customWidth="1"/>
    <col min="9739" max="9740" width="6.7109375" style="1" customWidth="1"/>
    <col min="9741" max="9741" width="8.7109375" style="1" customWidth="1"/>
    <col min="9742" max="9747" width="4.42578125" style="1" customWidth="1"/>
    <col min="9748" max="9748" width="6.28515625" style="1" customWidth="1"/>
    <col min="9749" max="9751" width="9.140625" style="1"/>
    <col min="9752" max="9752" width="10.5703125" style="1" bestFit="1" customWidth="1"/>
    <col min="9753" max="9984" width="9.140625" style="1"/>
    <col min="9985" max="9985" width="3.7109375" style="1" customWidth="1"/>
    <col min="9986" max="9986" width="6.7109375" style="1" customWidth="1"/>
    <col min="9987" max="9987" width="25.7109375" style="1" customWidth="1"/>
    <col min="9988" max="9989" width="6.7109375" style="1" customWidth="1"/>
    <col min="9990" max="9990" width="8.7109375" style="1" customWidth="1"/>
    <col min="9991" max="9991" width="5.7109375" style="1" customWidth="1"/>
    <col min="9992" max="9992" width="3.7109375" style="1" customWidth="1"/>
    <col min="9993" max="9993" width="6.7109375" style="1" customWidth="1"/>
    <col min="9994" max="9994" width="25.7109375" style="1" customWidth="1"/>
    <col min="9995" max="9996" width="6.7109375" style="1" customWidth="1"/>
    <col min="9997" max="9997" width="8.7109375" style="1" customWidth="1"/>
    <col min="9998" max="10003" width="4.42578125" style="1" customWidth="1"/>
    <col min="10004" max="10004" width="6.28515625" style="1" customWidth="1"/>
    <col min="10005" max="10007" width="9.140625" style="1"/>
    <col min="10008" max="10008" width="10.5703125" style="1" bestFit="1" customWidth="1"/>
    <col min="10009" max="10240" width="9.140625" style="1"/>
    <col min="10241" max="10241" width="3.7109375" style="1" customWidth="1"/>
    <col min="10242" max="10242" width="6.7109375" style="1" customWidth="1"/>
    <col min="10243" max="10243" width="25.7109375" style="1" customWidth="1"/>
    <col min="10244" max="10245" width="6.7109375" style="1" customWidth="1"/>
    <col min="10246" max="10246" width="8.7109375" style="1" customWidth="1"/>
    <col min="10247" max="10247" width="5.7109375" style="1" customWidth="1"/>
    <col min="10248" max="10248" width="3.7109375" style="1" customWidth="1"/>
    <col min="10249" max="10249" width="6.7109375" style="1" customWidth="1"/>
    <col min="10250" max="10250" width="25.7109375" style="1" customWidth="1"/>
    <col min="10251" max="10252" width="6.7109375" style="1" customWidth="1"/>
    <col min="10253" max="10253" width="8.7109375" style="1" customWidth="1"/>
    <col min="10254" max="10259" width="4.42578125" style="1" customWidth="1"/>
    <col min="10260" max="10260" width="6.28515625" style="1" customWidth="1"/>
    <col min="10261" max="10263" width="9.140625" style="1"/>
    <col min="10264" max="10264" width="10.5703125" style="1" bestFit="1" customWidth="1"/>
    <col min="10265" max="10496" width="9.140625" style="1"/>
    <col min="10497" max="10497" width="3.7109375" style="1" customWidth="1"/>
    <col min="10498" max="10498" width="6.7109375" style="1" customWidth="1"/>
    <col min="10499" max="10499" width="25.7109375" style="1" customWidth="1"/>
    <col min="10500" max="10501" width="6.7109375" style="1" customWidth="1"/>
    <col min="10502" max="10502" width="8.7109375" style="1" customWidth="1"/>
    <col min="10503" max="10503" width="5.7109375" style="1" customWidth="1"/>
    <col min="10504" max="10504" width="3.7109375" style="1" customWidth="1"/>
    <col min="10505" max="10505" width="6.7109375" style="1" customWidth="1"/>
    <col min="10506" max="10506" width="25.7109375" style="1" customWidth="1"/>
    <col min="10507" max="10508" width="6.7109375" style="1" customWidth="1"/>
    <col min="10509" max="10509" width="8.7109375" style="1" customWidth="1"/>
    <col min="10510" max="10515" width="4.42578125" style="1" customWidth="1"/>
    <col min="10516" max="10516" width="6.28515625" style="1" customWidth="1"/>
    <col min="10517" max="10519" width="9.140625" style="1"/>
    <col min="10520" max="10520" width="10.5703125" style="1" bestFit="1" customWidth="1"/>
    <col min="10521" max="10752" width="9.140625" style="1"/>
    <col min="10753" max="10753" width="3.7109375" style="1" customWidth="1"/>
    <col min="10754" max="10754" width="6.7109375" style="1" customWidth="1"/>
    <col min="10755" max="10755" width="25.7109375" style="1" customWidth="1"/>
    <col min="10756" max="10757" width="6.7109375" style="1" customWidth="1"/>
    <col min="10758" max="10758" width="8.7109375" style="1" customWidth="1"/>
    <col min="10759" max="10759" width="5.7109375" style="1" customWidth="1"/>
    <col min="10760" max="10760" width="3.7109375" style="1" customWidth="1"/>
    <col min="10761" max="10761" width="6.7109375" style="1" customWidth="1"/>
    <col min="10762" max="10762" width="25.7109375" style="1" customWidth="1"/>
    <col min="10763" max="10764" width="6.7109375" style="1" customWidth="1"/>
    <col min="10765" max="10765" width="8.7109375" style="1" customWidth="1"/>
    <col min="10766" max="10771" width="4.42578125" style="1" customWidth="1"/>
    <col min="10772" max="10772" width="6.28515625" style="1" customWidth="1"/>
    <col min="10773" max="10775" width="9.140625" style="1"/>
    <col min="10776" max="10776" width="10.5703125" style="1" bestFit="1" customWidth="1"/>
    <col min="10777" max="11008" width="9.140625" style="1"/>
    <col min="11009" max="11009" width="3.7109375" style="1" customWidth="1"/>
    <col min="11010" max="11010" width="6.7109375" style="1" customWidth="1"/>
    <col min="11011" max="11011" width="25.7109375" style="1" customWidth="1"/>
    <col min="11012" max="11013" width="6.7109375" style="1" customWidth="1"/>
    <col min="11014" max="11014" width="8.7109375" style="1" customWidth="1"/>
    <col min="11015" max="11015" width="5.7109375" style="1" customWidth="1"/>
    <col min="11016" max="11016" width="3.7109375" style="1" customWidth="1"/>
    <col min="11017" max="11017" width="6.7109375" style="1" customWidth="1"/>
    <col min="11018" max="11018" width="25.7109375" style="1" customWidth="1"/>
    <col min="11019" max="11020" width="6.7109375" style="1" customWidth="1"/>
    <col min="11021" max="11021" width="8.7109375" style="1" customWidth="1"/>
    <col min="11022" max="11027" width="4.42578125" style="1" customWidth="1"/>
    <col min="11028" max="11028" width="6.28515625" style="1" customWidth="1"/>
    <col min="11029" max="11031" width="9.140625" style="1"/>
    <col min="11032" max="11032" width="10.5703125" style="1" bestFit="1" customWidth="1"/>
    <col min="11033" max="11264" width="9.140625" style="1"/>
    <col min="11265" max="11265" width="3.7109375" style="1" customWidth="1"/>
    <col min="11266" max="11266" width="6.7109375" style="1" customWidth="1"/>
    <col min="11267" max="11267" width="25.7109375" style="1" customWidth="1"/>
    <col min="11268" max="11269" width="6.7109375" style="1" customWidth="1"/>
    <col min="11270" max="11270" width="8.7109375" style="1" customWidth="1"/>
    <col min="11271" max="11271" width="5.7109375" style="1" customWidth="1"/>
    <col min="11272" max="11272" width="3.7109375" style="1" customWidth="1"/>
    <col min="11273" max="11273" width="6.7109375" style="1" customWidth="1"/>
    <col min="11274" max="11274" width="25.7109375" style="1" customWidth="1"/>
    <col min="11275" max="11276" width="6.7109375" style="1" customWidth="1"/>
    <col min="11277" max="11277" width="8.7109375" style="1" customWidth="1"/>
    <col min="11278" max="11283" width="4.42578125" style="1" customWidth="1"/>
    <col min="11284" max="11284" width="6.28515625" style="1" customWidth="1"/>
    <col min="11285" max="11287" width="9.140625" style="1"/>
    <col min="11288" max="11288" width="10.5703125" style="1" bestFit="1" customWidth="1"/>
    <col min="11289" max="11520" width="9.140625" style="1"/>
    <col min="11521" max="11521" width="3.7109375" style="1" customWidth="1"/>
    <col min="11522" max="11522" width="6.7109375" style="1" customWidth="1"/>
    <col min="11523" max="11523" width="25.7109375" style="1" customWidth="1"/>
    <col min="11524" max="11525" width="6.7109375" style="1" customWidth="1"/>
    <col min="11526" max="11526" width="8.7109375" style="1" customWidth="1"/>
    <col min="11527" max="11527" width="5.7109375" style="1" customWidth="1"/>
    <col min="11528" max="11528" width="3.7109375" style="1" customWidth="1"/>
    <col min="11529" max="11529" width="6.7109375" style="1" customWidth="1"/>
    <col min="11530" max="11530" width="25.7109375" style="1" customWidth="1"/>
    <col min="11531" max="11532" width="6.7109375" style="1" customWidth="1"/>
    <col min="11533" max="11533" width="8.7109375" style="1" customWidth="1"/>
    <col min="11534" max="11539" width="4.42578125" style="1" customWidth="1"/>
    <col min="11540" max="11540" width="6.28515625" style="1" customWidth="1"/>
    <col min="11541" max="11543" width="9.140625" style="1"/>
    <col min="11544" max="11544" width="10.5703125" style="1" bestFit="1" customWidth="1"/>
    <col min="11545" max="11776" width="9.140625" style="1"/>
    <col min="11777" max="11777" width="3.7109375" style="1" customWidth="1"/>
    <col min="11778" max="11778" width="6.7109375" style="1" customWidth="1"/>
    <col min="11779" max="11779" width="25.7109375" style="1" customWidth="1"/>
    <col min="11780" max="11781" width="6.7109375" style="1" customWidth="1"/>
    <col min="11782" max="11782" width="8.7109375" style="1" customWidth="1"/>
    <col min="11783" max="11783" width="5.7109375" style="1" customWidth="1"/>
    <col min="11784" max="11784" width="3.7109375" style="1" customWidth="1"/>
    <col min="11785" max="11785" width="6.7109375" style="1" customWidth="1"/>
    <col min="11786" max="11786" width="25.7109375" style="1" customWidth="1"/>
    <col min="11787" max="11788" width="6.7109375" style="1" customWidth="1"/>
    <col min="11789" max="11789" width="8.7109375" style="1" customWidth="1"/>
    <col min="11790" max="11795" width="4.42578125" style="1" customWidth="1"/>
    <col min="11796" max="11796" width="6.28515625" style="1" customWidth="1"/>
    <col min="11797" max="11799" width="9.140625" style="1"/>
    <col min="11800" max="11800" width="10.5703125" style="1" bestFit="1" customWidth="1"/>
    <col min="11801" max="12032" width="9.140625" style="1"/>
    <col min="12033" max="12033" width="3.7109375" style="1" customWidth="1"/>
    <col min="12034" max="12034" width="6.7109375" style="1" customWidth="1"/>
    <col min="12035" max="12035" width="25.7109375" style="1" customWidth="1"/>
    <col min="12036" max="12037" width="6.7109375" style="1" customWidth="1"/>
    <col min="12038" max="12038" width="8.7109375" style="1" customWidth="1"/>
    <col min="12039" max="12039" width="5.7109375" style="1" customWidth="1"/>
    <col min="12040" max="12040" width="3.7109375" style="1" customWidth="1"/>
    <col min="12041" max="12041" width="6.7109375" style="1" customWidth="1"/>
    <col min="12042" max="12042" width="25.7109375" style="1" customWidth="1"/>
    <col min="12043" max="12044" width="6.7109375" style="1" customWidth="1"/>
    <col min="12045" max="12045" width="8.7109375" style="1" customWidth="1"/>
    <col min="12046" max="12051" width="4.42578125" style="1" customWidth="1"/>
    <col min="12052" max="12052" width="6.28515625" style="1" customWidth="1"/>
    <col min="12053" max="12055" width="9.140625" style="1"/>
    <col min="12056" max="12056" width="10.5703125" style="1" bestFit="1" customWidth="1"/>
    <col min="12057" max="12288" width="9.140625" style="1"/>
    <col min="12289" max="12289" width="3.7109375" style="1" customWidth="1"/>
    <col min="12290" max="12290" width="6.7109375" style="1" customWidth="1"/>
    <col min="12291" max="12291" width="25.7109375" style="1" customWidth="1"/>
    <col min="12292" max="12293" width="6.7109375" style="1" customWidth="1"/>
    <col min="12294" max="12294" width="8.7109375" style="1" customWidth="1"/>
    <col min="12295" max="12295" width="5.7109375" style="1" customWidth="1"/>
    <col min="12296" max="12296" width="3.7109375" style="1" customWidth="1"/>
    <col min="12297" max="12297" width="6.7109375" style="1" customWidth="1"/>
    <col min="12298" max="12298" width="25.7109375" style="1" customWidth="1"/>
    <col min="12299" max="12300" width="6.7109375" style="1" customWidth="1"/>
    <col min="12301" max="12301" width="8.7109375" style="1" customWidth="1"/>
    <col min="12302" max="12307" width="4.42578125" style="1" customWidth="1"/>
    <col min="12308" max="12308" width="6.28515625" style="1" customWidth="1"/>
    <col min="12309" max="12311" width="9.140625" style="1"/>
    <col min="12312" max="12312" width="10.5703125" style="1" bestFit="1" customWidth="1"/>
    <col min="12313" max="12544" width="9.140625" style="1"/>
    <col min="12545" max="12545" width="3.7109375" style="1" customWidth="1"/>
    <col min="12546" max="12546" width="6.7109375" style="1" customWidth="1"/>
    <col min="12547" max="12547" width="25.7109375" style="1" customWidth="1"/>
    <col min="12548" max="12549" width="6.7109375" style="1" customWidth="1"/>
    <col min="12550" max="12550" width="8.7109375" style="1" customWidth="1"/>
    <col min="12551" max="12551" width="5.7109375" style="1" customWidth="1"/>
    <col min="12552" max="12552" width="3.7109375" style="1" customWidth="1"/>
    <col min="12553" max="12553" width="6.7109375" style="1" customWidth="1"/>
    <col min="12554" max="12554" width="25.7109375" style="1" customWidth="1"/>
    <col min="12555" max="12556" width="6.7109375" style="1" customWidth="1"/>
    <col min="12557" max="12557" width="8.7109375" style="1" customWidth="1"/>
    <col min="12558" max="12563" width="4.42578125" style="1" customWidth="1"/>
    <col min="12564" max="12564" width="6.28515625" style="1" customWidth="1"/>
    <col min="12565" max="12567" width="9.140625" style="1"/>
    <col min="12568" max="12568" width="10.5703125" style="1" bestFit="1" customWidth="1"/>
    <col min="12569" max="12800" width="9.140625" style="1"/>
    <col min="12801" max="12801" width="3.7109375" style="1" customWidth="1"/>
    <col min="12802" max="12802" width="6.7109375" style="1" customWidth="1"/>
    <col min="12803" max="12803" width="25.7109375" style="1" customWidth="1"/>
    <col min="12804" max="12805" width="6.7109375" style="1" customWidth="1"/>
    <col min="12806" max="12806" width="8.7109375" style="1" customWidth="1"/>
    <col min="12807" max="12807" width="5.7109375" style="1" customWidth="1"/>
    <col min="12808" max="12808" width="3.7109375" style="1" customWidth="1"/>
    <col min="12809" max="12809" width="6.7109375" style="1" customWidth="1"/>
    <col min="12810" max="12810" width="25.7109375" style="1" customWidth="1"/>
    <col min="12811" max="12812" width="6.7109375" style="1" customWidth="1"/>
    <col min="12813" max="12813" width="8.7109375" style="1" customWidth="1"/>
    <col min="12814" max="12819" width="4.42578125" style="1" customWidth="1"/>
    <col min="12820" max="12820" width="6.28515625" style="1" customWidth="1"/>
    <col min="12821" max="12823" width="9.140625" style="1"/>
    <col min="12824" max="12824" width="10.5703125" style="1" bestFit="1" customWidth="1"/>
    <col min="12825" max="13056" width="9.140625" style="1"/>
    <col min="13057" max="13057" width="3.7109375" style="1" customWidth="1"/>
    <col min="13058" max="13058" width="6.7109375" style="1" customWidth="1"/>
    <col min="13059" max="13059" width="25.7109375" style="1" customWidth="1"/>
    <col min="13060" max="13061" width="6.7109375" style="1" customWidth="1"/>
    <col min="13062" max="13062" width="8.7109375" style="1" customWidth="1"/>
    <col min="13063" max="13063" width="5.7109375" style="1" customWidth="1"/>
    <col min="13064" max="13064" width="3.7109375" style="1" customWidth="1"/>
    <col min="13065" max="13065" width="6.7109375" style="1" customWidth="1"/>
    <col min="13066" max="13066" width="25.7109375" style="1" customWidth="1"/>
    <col min="13067" max="13068" width="6.7109375" style="1" customWidth="1"/>
    <col min="13069" max="13069" width="8.7109375" style="1" customWidth="1"/>
    <col min="13070" max="13075" width="4.42578125" style="1" customWidth="1"/>
    <col min="13076" max="13076" width="6.28515625" style="1" customWidth="1"/>
    <col min="13077" max="13079" width="9.140625" style="1"/>
    <col min="13080" max="13080" width="10.5703125" style="1" bestFit="1" customWidth="1"/>
    <col min="13081" max="13312" width="9.140625" style="1"/>
    <col min="13313" max="13313" width="3.7109375" style="1" customWidth="1"/>
    <col min="13314" max="13314" width="6.7109375" style="1" customWidth="1"/>
    <col min="13315" max="13315" width="25.7109375" style="1" customWidth="1"/>
    <col min="13316" max="13317" width="6.7109375" style="1" customWidth="1"/>
    <col min="13318" max="13318" width="8.7109375" style="1" customWidth="1"/>
    <col min="13319" max="13319" width="5.7109375" style="1" customWidth="1"/>
    <col min="13320" max="13320" width="3.7109375" style="1" customWidth="1"/>
    <col min="13321" max="13321" width="6.7109375" style="1" customWidth="1"/>
    <col min="13322" max="13322" width="25.7109375" style="1" customWidth="1"/>
    <col min="13323" max="13324" width="6.7109375" style="1" customWidth="1"/>
    <col min="13325" max="13325" width="8.7109375" style="1" customWidth="1"/>
    <col min="13326" max="13331" width="4.42578125" style="1" customWidth="1"/>
    <col min="13332" max="13332" width="6.28515625" style="1" customWidth="1"/>
    <col min="13333" max="13335" width="9.140625" style="1"/>
    <col min="13336" max="13336" width="10.5703125" style="1" bestFit="1" customWidth="1"/>
    <col min="13337" max="13568" width="9.140625" style="1"/>
    <col min="13569" max="13569" width="3.7109375" style="1" customWidth="1"/>
    <col min="13570" max="13570" width="6.7109375" style="1" customWidth="1"/>
    <col min="13571" max="13571" width="25.7109375" style="1" customWidth="1"/>
    <col min="13572" max="13573" width="6.7109375" style="1" customWidth="1"/>
    <col min="13574" max="13574" width="8.7109375" style="1" customWidth="1"/>
    <col min="13575" max="13575" width="5.7109375" style="1" customWidth="1"/>
    <col min="13576" max="13576" width="3.7109375" style="1" customWidth="1"/>
    <col min="13577" max="13577" width="6.7109375" style="1" customWidth="1"/>
    <col min="13578" max="13578" width="25.7109375" style="1" customWidth="1"/>
    <col min="13579" max="13580" width="6.7109375" style="1" customWidth="1"/>
    <col min="13581" max="13581" width="8.7109375" style="1" customWidth="1"/>
    <col min="13582" max="13587" width="4.42578125" style="1" customWidth="1"/>
    <col min="13588" max="13588" width="6.28515625" style="1" customWidth="1"/>
    <col min="13589" max="13591" width="9.140625" style="1"/>
    <col min="13592" max="13592" width="10.5703125" style="1" bestFit="1" customWidth="1"/>
    <col min="13593" max="13824" width="9.140625" style="1"/>
    <col min="13825" max="13825" width="3.7109375" style="1" customWidth="1"/>
    <col min="13826" max="13826" width="6.7109375" style="1" customWidth="1"/>
    <col min="13827" max="13827" width="25.7109375" style="1" customWidth="1"/>
    <col min="13828" max="13829" width="6.7109375" style="1" customWidth="1"/>
    <col min="13830" max="13830" width="8.7109375" style="1" customWidth="1"/>
    <col min="13831" max="13831" width="5.7109375" style="1" customWidth="1"/>
    <col min="13832" max="13832" width="3.7109375" style="1" customWidth="1"/>
    <col min="13833" max="13833" width="6.7109375" style="1" customWidth="1"/>
    <col min="13834" max="13834" width="25.7109375" style="1" customWidth="1"/>
    <col min="13835" max="13836" width="6.7109375" style="1" customWidth="1"/>
    <col min="13837" max="13837" width="8.7109375" style="1" customWidth="1"/>
    <col min="13838" max="13843" width="4.42578125" style="1" customWidth="1"/>
    <col min="13844" max="13844" width="6.28515625" style="1" customWidth="1"/>
    <col min="13845" max="13847" width="9.140625" style="1"/>
    <col min="13848" max="13848" width="10.5703125" style="1" bestFit="1" customWidth="1"/>
    <col min="13849" max="14080" width="9.140625" style="1"/>
    <col min="14081" max="14081" width="3.7109375" style="1" customWidth="1"/>
    <col min="14082" max="14082" width="6.7109375" style="1" customWidth="1"/>
    <col min="14083" max="14083" width="25.7109375" style="1" customWidth="1"/>
    <col min="14084" max="14085" width="6.7109375" style="1" customWidth="1"/>
    <col min="14086" max="14086" width="8.7109375" style="1" customWidth="1"/>
    <col min="14087" max="14087" width="5.7109375" style="1" customWidth="1"/>
    <col min="14088" max="14088" width="3.7109375" style="1" customWidth="1"/>
    <col min="14089" max="14089" width="6.7109375" style="1" customWidth="1"/>
    <col min="14090" max="14090" width="25.7109375" style="1" customWidth="1"/>
    <col min="14091" max="14092" width="6.7109375" style="1" customWidth="1"/>
    <col min="14093" max="14093" width="8.7109375" style="1" customWidth="1"/>
    <col min="14094" max="14099" width="4.42578125" style="1" customWidth="1"/>
    <col min="14100" max="14100" width="6.28515625" style="1" customWidth="1"/>
    <col min="14101" max="14103" width="9.140625" style="1"/>
    <col min="14104" max="14104" width="10.5703125" style="1" bestFit="1" customWidth="1"/>
    <col min="14105" max="14336" width="9.140625" style="1"/>
    <col min="14337" max="14337" width="3.7109375" style="1" customWidth="1"/>
    <col min="14338" max="14338" width="6.7109375" style="1" customWidth="1"/>
    <col min="14339" max="14339" width="25.7109375" style="1" customWidth="1"/>
    <col min="14340" max="14341" width="6.7109375" style="1" customWidth="1"/>
    <col min="14342" max="14342" width="8.7109375" style="1" customWidth="1"/>
    <col min="14343" max="14343" width="5.7109375" style="1" customWidth="1"/>
    <col min="14344" max="14344" width="3.7109375" style="1" customWidth="1"/>
    <col min="14345" max="14345" width="6.7109375" style="1" customWidth="1"/>
    <col min="14346" max="14346" width="25.7109375" style="1" customWidth="1"/>
    <col min="14347" max="14348" width="6.7109375" style="1" customWidth="1"/>
    <col min="14349" max="14349" width="8.7109375" style="1" customWidth="1"/>
    <col min="14350" max="14355" width="4.42578125" style="1" customWidth="1"/>
    <col min="14356" max="14356" width="6.28515625" style="1" customWidth="1"/>
    <col min="14357" max="14359" width="9.140625" style="1"/>
    <col min="14360" max="14360" width="10.5703125" style="1" bestFit="1" customWidth="1"/>
    <col min="14361" max="14592" width="9.140625" style="1"/>
    <col min="14593" max="14593" width="3.7109375" style="1" customWidth="1"/>
    <col min="14594" max="14594" width="6.7109375" style="1" customWidth="1"/>
    <col min="14595" max="14595" width="25.7109375" style="1" customWidth="1"/>
    <col min="14596" max="14597" width="6.7109375" style="1" customWidth="1"/>
    <col min="14598" max="14598" width="8.7109375" style="1" customWidth="1"/>
    <col min="14599" max="14599" width="5.7109375" style="1" customWidth="1"/>
    <col min="14600" max="14600" width="3.7109375" style="1" customWidth="1"/>
    <col min="14601" max="14601" width="6.7109375" style="1" customWidth="1"/>
    <col min="14602" max="14602" width="25.7109375" style="1" customWidth="1"/>
    <col min="14603" max="14604" width="6.7109375" style="1" customWidth="1"/>
    <col min="14605" max="14605" width="8.7109375" style="1" customWidth="1"/>
    <col min="14606" max="14611" width="4.42578125" style="1" customWidth="1"/>
    <col min="14612" max="14612" width="6.28515625" style="1" customWidth="1"/>
    <col min="14613" max="14615" width="9.140625" style="1"/>
    <col min="14616" max="14616" width="10.5703125" style="1" bestFit="1" customWidth="1"/>
    <col min="14617" max="14848" width="9.140625" style="1"/>
    <col min="14849" max="14849" width="3.7109375" style="1" customWidth="1"/>
    <col min="14850" max="14850" width="6.7109375" style="1" customWidth="1"/>
    <col min="14851" max="14851" width="25.7109375" style="1" customWidth="1"/>
    <col min="14852" max="14853" width="6.7109375" style="1" customWidth="1"/>
    <col min="14854" max="14854" width="8.7109375" style="1" customWidth="1"/>
    <col min="14855" max="14855" width="5.7109375" style="1" customWidth="1"/>
    <col min="14856" max="14856" width="3.7109375" style="1" customWidth="1"/>
    <col min="14857" max="14857" width="6.7109375" style="1" customWidth="1"/>
    <col min="14858" max="14858" width="25.7109375" style="1" customWidth="1"/>
    <col min="14859" max="14860" width="6.7109375" style="1" customWidth="1"/>
    <col min="14861" max="14861" width="8.7109375" style="1" customWidth="1"/>
    <col min="14862" max="14867" width="4.42578125" style="1" customWidth="1"/>
    <col min="14868" max="14868" width="6.28515625" style="1" customWidth="1"/>
    <col min="14869" max="14871" width="9.140625" style="1"/>
    <col min="14872" max="14872" width="10.5703125" style="1" bestFit="1" customWidth="1"/>
    <col min="14873" max="15104" width="9.140625" style="1"/>
    <col min="15105" max="15105" width="3.7109375" style="1" customWidth="1"/>
    <col min="15106" max="15106" width="6.7109375" style="1" customWidth="1"/>
    <col min="15107" max="15107" width="25.7109375" style="1" customWidth="1"/>
    <col min="15108" max="15109" width="6.7109375" style="1" customWidth="1"/>
    <col min="15110" max="15110" width="8.7109375" style="1" customWidth="1"/>
    <col min="15111" max="15111" width="5.7109375" style="1" customWidth="1"/>
    <col min="15112" max="15112" width="3.7109375" style="1" customWidth="1"/>
    <col min="15113" max="15113" width="6.7109375" style="1" customWidth="1"/>
    <col min="15114" max="15114" width="25.7109375" style="1" customWidth="1"/>
    <col min="15115" max="15116" width="6.7109375" style="1" customWidth="1"/>
    <col min="15117" max="15117" width="8.7109375" style="1" customWidth="1"/>
    <col min="15118" max="15123" width="4.42578125" style="1" customWidth="1"/>
    <col min="15124" max="15124" width="6.28515625" style="1" customWidth="1"/>
    <col min="15125" max="15127" width="9.140625" style="1"/>
    <col min="15128" max="15128" width="10.5703125" style="1" bestFit="1" customWidth="1"/>
    <col min="15129" max="15360" width="9.140625" style="1"/>
    <col min="15361" max="15361" width="3.7109375" style="1" customWidth="1"/>
    <col min="15362" max="15362" width="6.7109375" style="1" customWidth="1"/>
    <col min="15363" max="15363" width="25.7109375" style="1" customWidth="1"/>
    <col min="15364" max="15365" width="6.7109375" style="1" customWidth="1"/>
    <col min="15366" max="15366" width="8.7109375" style="1" customWidth="1"/>
    <col min="15367" max="15367" width="5.7109375" style="1" customWidth="1"/>
    <col min="15368" max="15368" width="3.7109375" style="1" customWidth="1"/>
    <col min="15369" max="15369" width="6.7109375" style="1" customWidth="1"/>
    <col min="15370" max="15370" width="25.7109375" style="1" customWidth="1"/>
    <col min="15371" max="15372" width="6.7109375" style="1" customWidth="1"/>
    <col min="15373" max="15373" width="8.7109375" style="1" customWidth="1"/>
    <col min="15374" max="15379" width="4.42578125" style="1" customWidth="1"/>
    <col min="15380" max="15380" width="6.28515625" style="1" customWidth="1"/>
    <col min="15381" max="15383" width="9.140625" style="1"/>
    <col min="15384" max="15384" width="10.5703125" style="1" bestFit="1" customWidth="1"/>
    <col min="15385" max="15616" width="9.140625" style="1"/>
    <col min="15617" max="15617" width="3.7109375" style="1" customWidth="1"/>
    <col min="15618" max="15618" width="6.7109375" style="1" customWidth="1"/>
    <col min="15619" max="15619" width="25.7109375" style="1" customWidth="1"/>
    <col min="15620" max="15621" width="6.7109375" style="1" customWidth="1"/>
    <col min="15622" max="15622" width="8.7109375" style="1" customWidth="1"/>
    <col min="15623" max="15623" width="5.7109375" style="1" customWidth="1"/>
    <col min="15624" max="15624" width="3.7109375" style="1" customWidth="1"/>
    <col min="15625" max="15625" width="6.7109375" style="1" customWidth="1"/>
    <col min="15626" max="15626" width="25.7109375" style="1" customWidth="1"/>
    <col min="15627" max="15628" width="6.7109375" style="1" customWidth="1"/>
    <col min="15629" max="15629" width="8.7109375" style="1" customWidth="1"/>
    <col min="15630" max="15635" width="4.42578125" style="1" customWidth="1"/>
    <col min="15636" max="15636" width="6.28515625" style="1" customWidth="1"/>
    <col min="15637" max="15639" width="9.140625" style="1"/>
    <col min="15640" max="15640" width="10.5703125" style="1" bestFit="1" customWidth="1"/>
    <col min="15641" max="15872" width="9.140625" style="1"/>
    <col min="15873" max="15873" width="3.7109375" style="1" customWidth="1"/>
    <col min="15874" max="15874" width="6.7109375" style="1" customWidth="1"/>
    <col min="15875" max="15875" width="25.7109375" style="1" customWidth="1"/>
    <col min="15876" max="15877" width="6.7109375" style="1" customWidth="1"/>
    <col min="15878" max="15878" width="8.7109375" style="1" customWidth="1"/>
    <col min="15879" max="15879" width="5.7109375" style="1" customWidth="1"/>
    <col min="15880" max="15880" width="3.7109375" style="1" customWidth="1"/>
    <col min="15881" max="15881" width="6.7109375" style="1" customWidth="1"/>
    <col min="15882" max="15882" width="25.7109375" style="1" customWidth="1"/>
    <col min="15883" max="15884" width="6.7109375" style="1" customWidth="1"/>
    <col min="15885" max="15885" width="8.7109375" style="1" customWidth="1"/>
    <col min="15886" max="15891" width="4.42578125" style="1" customWidth="1"/>
    <col min="15892" max="15892" width="6.28515625" style="1" customWidth="1"/>
    <col min="15893" max="15895" width="9.140625" style="1"/>
    <col min="15896" max="15896" width="10.5703125" style="1" bestFit="1" customWidth="1"/>
    <col min="15897" max="16128" width="9.140625" style="1"/>
    <col min="16129" max="16129" width="3.7109375" style="1" customWidth="1"/>
    <col min="16130" max="16130" width="6.7109375" style="1" customWidth="1"/>
    <col min="16131" max="16131" width="25.7109375" style="1" customWidth="1"/>
    <col min="16132" max="16133" width="6.7109375" style="1" customWidth="1"/>
    <col min="16134" max="16134" width="8.7109375" style="1" customWidth="1"/>
    <col min="16135" max="16135" width="5.7109375" style="1" customWidth="1"/>
    <col min="16136" max="16136" width="3.7109375" style="1" customWidth="1"/>
    <col min="16137" max="16137" width="6.7109375" style="1" customWidth="1"/>
    <col min="16138" max="16138" width="25.7109375" style="1" customWidth="1"/>
    <col min="16139" max="16140" width="6.7109375" style="1" customWidth="1"/>
    <col min="16141" max="16141" width="8.7109375" style="1" customWidth="1"/>
    <col min="16142" max="16147" width="4.42578125" style="1" customWidth="1"/>
    <col min="16148" max="16148" width="6.28515625" style="1" customWidth="1"/>
    <col min="16149" max="16151" width="9.140625" style="1"/>
    <col min="16152" max="16152" width="10.5703125" style="1" bestFit="1" customWidth="1"/>
    <col min="16153" max="16384" width="9.140625" style="1"/>
  </cols>
  <sheetData>
    <row r="1" spans="1:24" x14ac:dyDescent="0.25">
      <c r="B1" s="671" t="s">
        <v>213</v>
      </c>
      <c r="C1" s="671"/>
      <c r="D1" s="671"/>
      <c r="E1" s="671"/>
      <c r="F1" s="449">
        <f>Takta_A!Q3</f>
        <v>2</v>
      </c>
      <c r="G1" s="4"/>
      <c r="H1" s="670" t="s">
        <v>211</v>
      </c>
      <c r="I1" s="670"/>
      <c r="J1" s="670"/>
      <c r="K1" s="663" t="str">
        <f>Takta_A!AG3</f>
        <v>2024 - 25</v>
      </c>
      <c r="L1" s="663"/>
      <c r="M1" s="663"/>
    </row>
    <row r="2" spans="1:24" ht="9.9499999999999993" customHeight="1" x14ac:dyDescent="0.25">
      <c r="C2" s="2"/>
      <c r="D2" s="2"/>
      <c r="E2" s="2"/>
      <c r="F2" s="2"/>
      <c r="G2" s="2"/>
      <c r="H2" s="2"/>
      <c r="J2" s="2"/>
      <c r="K2" s="3"/>
      <c r="L2" s="3"/>
      <c r="M2" s="3"/>
    </row>
    <row r="3" spans="1:24" ht="20.25" customHeight="1" x14ac:dyDescent="0.25">
      <c r="A3" s="664" t="s">
        <v>38</v>
      </c>
      <c r="B3" s="664"/>
      <c r="C3" s="669" t="str">
        <f>Info_1!D5</f>
        <v>School Name</v>
      </c>
      <c r="D3" s="669"/>
      <c r="E3" s="669"/>
      <c r="F3" s="669"/>
      <c r="G3" s="669"/>
      <c r="H3" s="669"/>
      <c r="I3" s="669"/>
      <c r="J3" s="20" t="s">
        <v>39</v>
      </c>
      <c r="K3" s="23">
        <f>Info_1!D13</f>
        <v>6</v>
      </c>
      <c r="L3" s="2" t="s">
        <v>40</v>
      </c>
      <c r="M3" s="24" t="str">
        <f>Info_1!F13</f>
        <v>A</v>
      </c>
      <c r="N3" s="4"/>
      <c r="O3" s="4"/>
      <c r="P3" s="4"/>
      <c r="Q3" s="4"/>
      <c r="R3" s="4"/>
      <c r="S3" s="4"/>
      <c r="T3" s="4"/>
      <c r="U3" s="4"/>
    </row>
    <row r="4" spans="1:24" ht="14.1" customHeight="1" thickBot="1" x14ac:dyDescent="0.3">
      <c r="A4" s="668" t="s">
        <v>160</v>
      </c>
      <c r="B4" s="668"/>
      <c r="C4" s="668"/>
      <c r="D4" s="668"/>
      <c r="E4" s="668"/>
      <c r="F4" s="668"/>
      <c r="G4" s="668"/>
      <c r="H4" s="668"/>
      <c r="I4" s="668"/>
      <c r="J4" s="668"/>
      <c r="K4" s="668"/>
      <c r="L4" s="668"/>
      <c r="M4" s="668"/>
      <c r="N4" s="4"/>
      <c r="O4" s="4"/>
      <c r="P4" s="4"/>
      <c r="Q4" s="4"/>
      <c r="R4" s="4"/>
      <c r="S4" s="4"/>
      <c r="T4" s="4"/>
      <c r="U4" s="5"/>
    </row>
    <row r="5" spans="1:24" ht="50.1" customHeight="1" thickBot="1" x14ac:dyDescent="0.3">
      <c r="A5" s="7" t="s">
        <v>41</v>
      </c>
      <c r="B5" s="8" t="s">
        <v>15</v>
      </c>
      <c r="C5" s="9" t="s">
        <v>33</v>
      </c>
      <c r="D5" s="10" t="s">
        <v>42</v>
      </c>
      <c r="E5" s="10" t="s">
        <v>43</v>
      </c>
      <c r="F5" s="11" t="s">
        <v>44</v>
      </c>
      <c r="G5" s="5"/>
      <c r="H5" s="7" t="s">
        <v>41</v>
      </c>
      <c r="I5" s="8" t="s">
        <v>15</v>
      </c>
      <c r="J5" s="9" t="s">
        <v>33</v>
      </c>
      <c r="K5" s="10" t="s">
        <v>42</v>
      </c>
      <c r="L5" s="10" t="s">
        <v>43</v>
      </c>
      <c r="M5" s="11" t="s">
        <v>44</v>
      </c>
      <c r="N5" s="12"/>
      <c r="O5" s="5"/>
      <c r="P5" s="12"/>
      <c r="Q5" s="674"/>
      <c r="R5" s="674"/>
      <c r="S5" s="674"/>
      <c r="T5" s="674"/>
      <c r="U5" s="674"/>
      <c r="V5" s="438"/>
    </row>
    <row r="6" spans="1:24" ht="9.9499999999999993" customHeight="1" thickBot="1" x14ac:dyDescent="0.3">
      <c r="A6" s="665"/>
      <c r="B6" s="666"/>
      <c r="C6" s="666"/>
      <c r="D6" s="666"/>
      <c r="E6" s="666"/>
      <c r="F6" s="667"/>
      <c r="G6" s="5"/>
      <c r="H6" s="665"/>
      <c r="I6" s="666"/>
      <c r="J6" s="666"/>
      <c r="K6" s="666"/>
      <c r="L6" s="666"/>
      <c r="M6" s="667"/>
      <c r="N6" s="2"/>
      <c r="O6" s="5"/>
      <c r="P6" s="426"/>
      <c r="Q6" s="5"/>
      <c r="R6" s="426"/>
      <c r="S6" s="5"/>
      <c r="T6" s="4"/>
      <c r="U6" s="5"/>
    </row>
    <row r="7" spans="1:24" ht="18.95" customHeight="1" x14ac:dyDescent="0.25">
      <c r="A7" s="652">
        <v>1</v>
      </c>
      <c r="B7" s="654" t="s">
        <v>18</v>
      </c>
      <c r="C7" s="140" t="s">
        <v>45</v>
      </c>
      <c r="D7" s="141">
        <f>SUMPRODUCT(--(Takta_A!E13:E72="F"),--(Takta_A!J13:J72="अ-1"))</f>
        <v>0</v>
      </c>
      <c r="E7" s="142">
        <f>SUMPRODUCT(--(Takta_A!E13:E72="M"),--(Takta_A!J13:J72="अ-1"))</f>
        <v>0</v>
      </c>
      <c r="F7" s="143">
        <f t="shared" ref="F7:F41" si="0">SUM(D7:E7)</f>
        <v>0</v>
      </c>
      <c r="G7" s="656" t="s">
        <v>198</v>
      </c>
      <c r="H7" s="652">
        <v>7</v>
      </c>
      <c r="I7" s="657" t="s">
        <v>22</v>
      </c>
      <c r="J7" s="140" t="s">
        <v>45</v>
      </c>
      <c r="K7" s="141">
        <f>SUMPRODUCT(--(Takta_A!E13:E72="F"),--(Takta_A!AN13:AN72="अ-1"))</f>
        <v>0</v>
      </c>
      <c r="L7" s="142">
        <f>SUMPRODUCT(--(Takta_A!E13:E72="M"),--(Takta_A!AN13:AN72="अ-1"))</f>
        <v>0</v>
      </c>
      <c r="M7" s="143">
        <f t="shared" ref="M7:M13" si="1">SUM(K7:L7)</f>
        <v>0</v>
      </c>
      <c r="Q7" s="676"/>
      <c r="R7" s="676"/>
      <c r="S7" s="676"/>
      <c r="T7" s="676"/>
      <c r="U7" s="676"/>
      <c r="V7" s="676"/>
      <c r="W7" s="676"/>
      <c r="X7" s="676"/>
    </row>
    <row r="8" spans="1:24" ht="18.95" customHeight="1" x14ac:dyDescent="0.25">
      <c r="A8" s="653"/>
      <c r="B8" s="640"/>
      <c r="C8" s="144" t="s">
        <v>46</v>
      </c>
      <c r="D8" s="145">
        <f>SUMPRODUCT(--(Takta_A!E13:E72="F"),--(Takta_A!J13:J72="अ-2"))</f>
        <v>0</v>
      </c>
      <c r="E8" s="146">
        <f>SUMPRODUCT(--(Takta_A!E13:E72="M"),--(Takta_A!J13:J72="अ-2"))</f>
        <v>0</v>
      </c>
      <c r="F8" s="147">
        <f t="shared" si="0"/>
        <v>0</v>
      </c>
      <c r="G8" s="656"/>
      <c r="H8" s="653"/>
      <c r="I8" s="658"/>
      <c r="J8" s="144" t="s">
        <v>46</v>
      </c>
      <c r="K8" s="145">
        <f>SUMPRODUCT(--(Takta_A!E13:E72="F"),--(Takta_A!AN13:AN72="अ-2"))</f>
        <v>0</v>
      </c>
      <c r="L8" s="146">
        <f>SUMPRODUCT(--(Takta_A!E13:E72="M"),--(Takta_A!AN13:AN72="अ-2"))</f>
        <v>0</v>
      </c>
      <c r="M8" s="147">
        <f t="shared" si="1"/>
        <v>0</v>
      </c>
      <c r="Q8" s="676"/>
      <c r="R8" s="676"/>
      <c r="S8" s="676"/>
      <c r="T8" s="676"/>
      <c r="U8" s="676"/>
      <c r="V8" s="676"/>
      <c r="W8" s="676"/>
      <c r="X8" s="676"/>
    </row>
    <row r="9" spans="1:24" ht="18.95" customHeight="1" x14ac:dyDescent="0.25">
      <c r="A9" s="653"/>
      <c r="B9" s="640"/>
      <c r="C9" s="148" t="s">
        <v>47</v>
      </c>
      <c r="D9" s="145">
        <f>SUMPRODUCT(--(Takta_A!E13:E72="F"),--(Takta_A!J13:J72="ब-1"))</f>
        <v>0</v>
      </c>
      <c r="E9" s="146">
        <f>SUMPRODUCT(--(Takta_A!E13:E72="M"),--(Takta_A!J13:J72="ब-1"))</f>
        <v>0</v>
      </c>
      <c r="F9" s="147">
        <f t="shared" si="0"/>
        <v>0</v>
      </c>
      <c r="G9" s="656"/>
      <c r="H9" s="653"/>
      <c r="I9" s="658"/>
      <c r="J9" s="148" t="s">
        <v>47</v>
      </c>
      <c r="K9" s="145">
        <f>SUMPRODUCT(--(Takta_A!E13:E72="F"),--(Takta_A!AN13:AN72="ब-1"))</f>
        <v>0</v>
      </c>
      <c r="L9" s="146">
        <f>SUMPRODUCT(--(Takta_A!E13:E72="M"),--(Takta_A!AN13:AN72="ब-1"))</f>
        <v>0</v>
      </c>
      <c r="M9" s="147">
        <f t="shared" si="1"/>
        <v>0</v>
      </c>
      <c r="Q9" s="676"/>
      <c r="R9" s="676"/>
      <c r="S9" s="676"/>
      <c r="T9" s="676"/>
      <c r="U9" s="676"/>
      <c r="V9" s="676"/>
      <c r="W9" s="676"/>
      <c r="X9" s="676"/>
    </row>
    <row r="10" spans="1:24" ht="18.95" customHeight="1" x14ac:dyDescent="0.25">
      <c r="A10" s="653"/>
      <c r="B10" s="640"/>
      <c r="C10" s="144" t="s">
        <v>48</v>
      </c>
      <c r="D10" s="145">
        <f>SUMPRODUCT(--(Takta_A!E13:E72="F"),--(Takta_A!J13:J72="ब-2"))</f>
        <v>0</v>
      </c>
      <c r="E10" s="146">
        <f>SUMPRODUCT(--(Takta_A!E13:E72="M"),--(Takta_A!J13:J72="ब-2"))</f>
        <v>0</v>
      </c>
      <c r="F10" s="147">
        <f t="shared" si="0"/>
        <v>0</v>
      </c>
      <c r="G10" s="656"/>
      <c r="H10" s="653"/>
      <c r="I10" s="658"/>
      <c r="J10" s="144" t="s">
        <v>48</v>
      </c>
      <c r="K10" s="145">
        <f>SUMPRODUCT(--(Takta_A!E13:E72="F"),--(Takta_A!AN13:AN72="ब-2"))</f>
        <v>0</v>
      </c>
      <c r="L10" s="146">
        <f>SUMPRODUCT(--(Takta_A!E13:E72="M"),--(Takta_A!AN13:AN72="ब-2"))</f>
        <v>0</v>
      </c>
      <c r="M10" s="147">
        <f t="shared" si="1"/>
        <v>0</v>
      </c>
      <c r="Q10" s="676"/>
      <c r="R10" s="676"/>
      <c r="S10" s="676"/>
      <c r="T10" s="676"/>
      <c r="U10" s="676"/>
      <c r="V10" s="676"/>
      <c r="W10" s="676"/>
      <c r="X10" s="676"/>
    </row>
    <row r="11" spans="1:24" ht="18.95" customHeight="1" x14ac:dyDescent="0.25">
      <c r="A11" s="653"/>
      <c r="B11" s="640"/>
      <c r="C11" s="144" t="s">
        <v>49</v>
      </c>
      <c r="D11" s="145">
        <f>SUMPRODUCT(--(Takta_A!E13:E72="F"),--(Takta_A!J13:J72="क-1"))</f>
        <v>0</v>
      </c>
      <c r="E11" s="146">
        <f>SUMPRODUCT(--(Takta_A!E13:E72="M"),--(Takta_A!J13:J72="क-1"))</f>
        <v>0</v>
      </c>
      <c r="F11" s="147">
        <f t="shared" si="0"/>
        <v>0</v>
      </c>
      <c r="G11" s="656"/>
      <c r="H11" s="653"/>
      <c r="I11" s="658"/>
      <c r="J11" s="144" t="s">
        <v>49</v>
      </c>
      <c r="K11" s="145">
        <f>SUMPRODUCT(--(Takta_A!E13:E72="F"),--(Takta_A!AN13:AN72="क-1"))</f>
        <v>0</v>
      </c>
      <c r="L11" s="146">
        <f>SUMPRODUCT(--(Takta_A!E13:E72="M"),--(Takta_A!AN13:AN72="क-1"))</f>
        <v>0</v>
      </c>
      <c r="M11" s="147">
        <f t="shared" si="1"/>
        <v>0</v>
      </c>
      <c r="Q11" s="676"/>
      <c r="R11" s="676"/>
      <c r="S11" s="676"/>
      <c r="T11" s="676"/>
      <c r="U11" s="676"/>
      <c r="V11" s="676"/>
      <c r="W11" s="676"/>
      <c r="X11" s="676"/>
    </row>
    <row r="12" spans="1:24" ht="18.95" customHeight="1" x14ac:dyDescent="0.25">
      <c r="A12" s="653"/>
      <c r="B12" s="640"/>
      <c r="C12" s="144" t="s">
        <v>50</v>
      </c>
      <c r="D12" s="145">
        <f>SUMPRODUCT(--(Takta_A!E13:E72="F"),--(Takta_A!J13:J72="क-2"))</f>
        <v>0</v>
      </c>
      <c r="E12" s="146">
        <f>SUMPRODUCT(--(Takta_A!E13:E72="M"),--(Takta_A!J13:J72="क-2"))</f>
        <v>0</v>
      </c>
      <c r="F12" s="147">
        <f t="shared" si="0"/>
        <v>0</v>
      </c>
      <c r="G12" s="656"/>
      <c r="H12" s="653"/>
      <c r="I12" s="658"/>
      <c r="J12" s="144" t="s">
        <v>50</v>
      </c>
      <c r="K12" s="145">
        <f>SUMPRODUCT(--(Takta_A!E13:E72="F"),--(Takta_A!AN13:AN72="क-2"))</f>
        <v>0</v>
      </c>
      <c r="L12" s="146">
        <f>SUMPRODUCT(--(Takta_A!E13:E72="M"),--(Takta_A!AN13:AN72="क-2"))</f>
        <v>0</v>
      </c>
      <c r="M12" s="147">
        <f t="shared" si="1"/>
        <v>0</v>
      </c>
      <c r="X12" s="13"/>
    </row>
    <row r="13" spans="1:24" ht="18.95" customHeight="1" thickBot="1" x14ac:dyDescent="0.3">
      <c r="A13" s="653"/>
      <c r="B13" s="655"/>
      <c r="C13" s="149" t="s">
        <v>51</v>
      </c>
      <c r="D13" s="150">
        <f>SUMPRODUCT(--(Takta_A!E13:E72="F"),--(Takta_A!J13:J72="ड")+(--(Takta_A!J13:J72="ई-1")+(--(Takta_A!J13:J72="ई-2"))))</f>
        <v>0</v>
      </c>
      <c r="E13" s="151">
        <f>SUMPRODUCT(--(Takta_A!E13:E72="M"),--(Takta_A!J13:J72="ड")+(--(Takta_A!J13:J72="ई-1")+(--(Takta_A!J13:J72="ई-2"))))</f>
        <v>0</v>
      </c>
      <c r="F13" s="152">
        <f t="shared" si="0"/>
        <v>0</v>
      </c>
      <c r="G13" s="656"/>
      <c r="H13" s="653"/>
      <c r="I13" s="658"/>
      <c r="J13" s="149" t="s">
        <v>51</v>
      </c>
      <c r="K13" s="150">
        <f>SUMPRODUCT(--(Takta_A!E13:E72="F"),--(Takta_A!AN13:AN72="ड")+(--(Takta_A!AN13:AN72="ई-1")+(--(Takta_A!AN13:AN72="ई-2"))))</f>
        <v>0</v>
      </c>
      <c r="L13" s="151">
        <f>SUMPRODUCT(--(Takta_A!E13:E72="M"),--(Takta_A!AN13:AN72="ड")+(--(Takta_A!AN13:AN72="ई-1")+(--(Takta_A!AN13:AN72="ई-2"))))</f>
        <v>0</v>
      </c>
      <c r="M13" s="152">
        <f t="shared" si="1"/>
        <v>0</v>
      </c>
      <c r="Q13" s="675"/>
      <c r="R13" s="675"/>
      <c r="S13" s="675"/>
      <c r="T13" s="675"/>
      <c r="U13" s="675"/>
      <c r="V13" s="675"/>
      <c r="W13" s="675"/>
      <c r="X13" s="675"/>
    </row>
    <row r="14" spans="1:24" ht="18.95" customHeight="1" x14ac:dyDescent="0.25">
      <c r="A14" s="652">
        <v>2</v>
      </c>
      <c r="B14" s="654" t="s">
        <v>19</v>
      </c>
      <c r="C14" s="153" t="s">
        <v>45</v>
      </c>
      <c r="D14" s="157">
        <f>SUMPRODUCT(--(Takta_A!E13:E72="F"),--(Takta_A!P13:P72="अ-1"))</f>
        <v>0</v>
      </c>
      <c r="E14" s="158">
        <f>SUMPRODUCT(--(Takta_A!E13:E72="M"),--(Takta_A!P13:P72="अ-1"))</f>
        <v>0</v>
      </c>
      <c r="F14" s="156">
        <f t="shared" si="0"/>
        <v>0</v>
      </c>
      <c r="G14" s="656"/>
      <c r="H14" s="652">
        <v>8</v>
      </c>
      <c r="I14" s="654" t="s">
        <v>23</v>
      </c>
      <c r="J14" s="153" t="s">
        <v>45</v>
      </c>
      <c r="K14" s="157">
        <f>SUMPRODUCT(--(Takta_A!E13:E72="F"),--(Takta_A!AW13:AW72="अ-1"))</f>
        <v>0</v>
      </c>
      <c r="L14" s="158">
        <f>SUMPRODUCT(--(Takta_A!E13:E72="M"),--(Takta_A!AW13:AW72="अ-1"))</f>
        <v>0</v>
      </c>
      <c r="M14" s="156">
        <f t="shared" ref="M14:M34" si="2">SUM(K14:L14)</f>
        <v>0</v>
      </c>
      <c r="Q14" s="675"/>
      <c r="R14" s="675"/>
      <c r="S14" s="675"/>
      <c r="T14" s="675"/>
      <c r="U14" s="675"/>
      <c r="V14" s="675"/>
      <c r="W14" s="675"/>
      <c r="X14" s="675"/>
    </row>
    <row r="15" spans="1:24" ht="18.95" customHeight="1" x14ac:dyDescent="0.25">
      <c r="A15" s="653"/>
      <c r="B15" s="640"/>
      <c r="C15" s="159" t="s">
        <v>46</v>
      </c>
      <c r="D15" s="161">
        <f>SUMPRODUCT(--(Takta_A!E13:E72="F"),--(Takta_A!P13:P72="अ-2"))</f>
        <v>0</v>
      </c>
      <c r="E15" s="162">
        <f>SUMPRODUCT(--(Takta_A!E13:E72="M"),--(Takta_A!P13:P72="अ-2"))</f>
        <v>0</v>
      </c>
      <c r="F15" s="160">
        <f t="shared" si="0"/>
        <v>0</v>
      </c>
      <c r="G15" s="656"/>
      <c r="H15" s="653"/>
      <c r="I15" s="640"/>
      <c r="J15" s="159" t="s">
        <v>46</v>
      </c>
      <c r="K15" s="161">
        <f>SUMPRODUCT(--(Takta_A!E13:E72="F"),--(Takta_A!AW13:AW72="अ-2"))</f>
        <v>0</v>
      </c>
      <c r="L15" s="162">
        <f>SUMPRODUCT(--(Takta_A!E13:E72="M"),--(Takta_A!AW13:AW72="अ-2"))</f>
        <v>0</v>
      </c>
      <c r="M15" s="160">
        <f t="shared" si="2"/>
        <v>0</v>
      </c>
      <c r="Q15" s="675"/>
      <c r="R15" s="675"/>
      <c r="S15" s="675"/>
      <c r="T15" s="675"/>
      <c r="U15" s="675"/>
      <c r="V15" s="675"/>
      <c r="W15" s="675"/>
      <c r="X15" s="675"/>
    </row>
    <row r="16" spans="1:24" ht="18.95" customHeight="1" x14ac:dyDescent="0.25">
      <c r="A16" s="653"/>
      <c r="B16" s="640"/>
      <c r="C16" s="163" t="s">
        <v>47</v>
      </c>
      <c r="D16" s="161">
        <f>SUMPRODUCT(--(Takta_A!E13:E72="F"),--(Takta_A!P13:P72="ब-1"))</f>
        <v>0</v>
      </c>
      <c r="E16" s="162">
        <f>SUMPRODUCT(--(Takta_A!E13:E72="M"),--(Takta_A!P13:P72="ब-1"))</f>
        <v>0</v>
      </c>
      <c r="F16" s="160">
        <f t="shared" si="0"/>
        <v>0</v>
      </c>
      <c r="G16" s="656"/>
      <c r="H16" s="653"/>
      <c r="I16" s="640"/>
      <c r="J16" s="163" t="s">
        <v>47</v>
      </c>
      <c r="K16" s="161">
        <f>SUMPRODUCT(--(Takta_A!E13:E72="F"),--(Takta_A!AW13:AW72="ब-1"))</f>
        <v>0</v>
      </c>
      <c r="L16" s="162">
        <f>SUMPRODUCT(--(Takta_A!E13:E72="M"),--(Takta_A!AW13:AW72="ब-1"))</f>
        <v>0</v>
      </c>
      <c r="M16" s="160">
        <f t="shared" si="2"/>
        <v>0</v>
      </c>
      <c r="Q16" s="675"/>
      <c r="R16" s="675"/>
      <c r="S16" s="675"/>
      <c r="T16" s="675"/>
      <c r="U16" s="675"/>
      <c r="V16" s="675"/>
      <c r="W16" s="675"/>
      <c r="X16" s="675"/>
    </row>
    <row r="17" spans="1:24" ht="18.95" customHeight="1" x14ac:dyDescent="0.25">
      <c r="A17" s="653"/>
      <c r="B17" s="640"/>
      <c r="C17" s="159" t="s">
        <v>48</v>
      </c>
      <c r="D17" s="161">
        <f>SUMPRODUCT(--(Takta_A!E13:E72="F"),--(Takta_A!P13:P72="ब-2"))</f>
        <v>0</v>
      </c>
      <c r="E17" s="162">
        <f>SUMPRODUCT(--(Takta_A!E13:E72="M"),--(Takta_A!P13:P72="ब-2"))</f>
        <v>0</v>
      </c>
      <c r="F17" s="160">
        <f t="shared" si="0"/>
        <v>0</v>
      </c>
      <c r="G17" s="656"/>
      <c r="H17" s="653"/>
      <c r="I17" s="640"/>
      <c r="J17" s="159" t="s">
        <v>48</v>
      </c>
      <c r="K17" s="161">
        <f>SUMPRODUCT(--(Takta_A!E13:E72="F"),--(Takta_A!AW13:AW72="ब-2"))</f>
        <v>0</v>
      </c>
      <c r="L17" s="162">
        <f>SUMPRODUCT(--(Takta_A!E13:E72="M"),--(Takta_A!AW13:AW72="ब-2"))</f>
        <v>0</v>
      </c>
      <c r="M17" s="160">
        <f t="shared" si="2"/>
        <v>0</v>
      </c>
      <c r="Q17" s="675"/>
      <c r="R17" s="675"/>
      <c r="S17" s="675"/>
      <c r="T17" s="675"/>
      <c r="U17" s="675"/>
      <c r="V17" s="675"/>
      <c r="W17" s="675"/>
      <c r="X17" s="675"/>
    </row>
    <row r="18" spans="1:24" ht="18.95" customHeight="1" x14ac:dyDescent="0.25">
      <c r="A18" s="653"/>
      <c r="B18" s="640"/>
      <c r="C18" s="159" t="s">
        <v>49</v>
      </c>
      <c r="D18" s="161">
        <f>SUMPRODUCT(--(Takta_A!E13:E72="F"),--(Takta_A!P13:P72="क-1"))</f>
        <v>0</v>
      </c>
      <c r="E18" s="162">
        <f>SUMPRODUCT(--(Takta_A!E13:E72="M"),--(Takta_A!P13:P72="क-1"))</f>
        <v>0</v>
      </c>
      <c r="F18" s="160">
        <f t="shared" si="0"/>
        <v>0</v>
      </c>
      <c r="G18" s="656"/>
      <c r="H18" s="653"/>
      <c r="I18" s="640"/>
      <c r="J18" s="159" t="s">
        <v>49</v>
      </c>
      <c r="K18" s="161">
        <f>SUMPRODUCT(--(Takta_A!E13:E72="F"),--(Takta_A!AW13:AW72="क-1"))</f>
        <v>0</v>
      </c>
      <c r="L18" s="162">
        <f>SUMPRODUCT(--(Takta_A!E13:E72="M"),--(Takta_A!AW13:AW72="क-1"))</f>
        <v>0</v>
      </c>
      <c r="M18" s="160">
        <f t="shared" si="2"/>
        <v>0</v>
      </c>
      <c r="Q18" s="675"/>
      <c r="R18" s="675"/>
      <c r="S18" s="675"/>
      <c r="T18" s="675"/>
      <c r="U18" s="675"/>
      <c r="V18" s="675"/>
      <c r="W18" s="675"/>
      <c r="X18" s="675"/>
    </row>
    <row r="19" spans="1:24" ht="18.95" customHeight="1" x14ac:dyDescent="0.25">
      <c r="A19" s="653"/>
      <c r="B19" s="640"/>
      <c r="C19" s="159" t="s">
        <v>50</v>
      </c>
      <c r="D19" s="161">
        <f>SUMPRODUCT(--(Takta_A!E13:E72="F"),--(Takta_A!P13:P72="क-2"))</f>
        <v>0</v>
      </c>
      <c r="E19" s="162">
        <f>SUMPRODUCT(--(Takta_A!E13:E72="M"),--(Takta_A!P13:P72="क-2"))</f>
        <v>0</v>
      </c>
      <c r="F19" s="160">
        <f t="shared" si="0"/>
        <v>0</v>
      </c>
      <c r="G19" s="656"/>
      <c r="H19" s="653"/>
      <c r="I19" s="640"/>
      <c r="J19" s="159" t="s">
        <v>50</v>
      </c>
      <c r="K19" s="161">
        <f>SUMPRODUCT(--(Takta_A!E13:E72="F"),--(Takta_A!AW13:AW72="क-2"))</f>
        <v>0</v>
      </c>
      <c r="L19" s="162">
        <f>SUMPRODUCT(--(Takta_A!E13:E72="M"),--(Takta_A!AW13:AW72="क-2"))</f>
        <v>0</v>
      </c>
      <c r="M19" s="160">
        <f t="shared" si="2"/>
        <v>0</v>
      </c>
      <c r="Q19" s="675"/>
      <c r="R19" s="675"/>
      <c r="S19" s="675"/>
      <c r="T19" s="675"/>
      <c r="U19" s="675"/>
      <c r="V19" s="675"/>
      <c r="W19" s="675"/>
      <c r="X19" s="675"/>
    </row>
    <row r="20" spans="1:24" ht="18.95" customHeight="1" thickBot="1" x14ac:dyDescent="0.3">
      <c r="A20" s="659"/>
      <c r="B20" s="641"/>
      <c r="C20" s="164" t="s">
        <v>51</v>
      </c>
      <c r="D20" s="168">
        <f>SUMPRODUCT(--(Takta_A!E13:E72="F"),--(Takta_A!P13:P72="ड")+(--(Takta_A!P13:P72="ई-1")+(--(Takta_A!P13:P72="ई-2"))))</f>
        <v>0</v>
      </c>
      <c r="E20" s="169">
        <f>SUMPRODUCT(--(Takta_A!E13:E72="M"),--(Takta_A!P13:P72="ड")+(--(Takta_A!P13:P72="ई-1")+(--(Takta_A!P13:P72="ई-2"))))</f>
        <v>0</v>
      </c>
      <c r="F20" s="167">
        <f t="shared" si="0"/>
        <v>0</v>
      </c>
      <c r="G20" s="656"/>
      <c r="H20" s="659"/>
      <c r="I20" s="641"/>
      <c r="J20" s="164" t="s">
        <v>51</v>
      </c>
      <c r="K20" s="168">
        <f>SUMPRODUCT(--(Takta_A!E13:E72="F"),--(Takta_A!AW13:AW72="ड")+(--(Takta_A!AW13:AW72="ई-1")+(--(Takta_A!AW13:AW72="ई-2"))))</f>
        <v>0</v>
      </c>
      <c r="L20" s="169">
        <f>SUMPRODUCT(--(Takta_A!E13:E72="M"),--(Takta_A!AW13:AW72="ड")+(--(Takta_A!AW13:AW72="ई-1")+(--(Takta_A!AW13:AW72="ई-2"))))</f>
        <v>0</v>
      </c>
      <c r="M20" s="167">
        <f t="shared" si="2"/>
        <v>0</v>
      </c>
      <c r="Q20" s="675"/>
      <c r="R20" s="675"/>
      <c r="S20" s="675"/>
      <c r="T20" s="675"/>
      <c r="U20" s="675"/>
      <c r="V20" s="675"/>
      <c r="W20" s="675"/>
      <c r="X20" s="675"/>
    </row>
    <row r="21" spans="1:24" ht="18.95" customHeight="1" x14ac:dyDescent="0.25">
      <c r="A21" s="653">
        <v>3</v>
      </c>
      <c r="B21" s="639" t="s">
        <v>20</v>
      </c>
      <c r="C21" s="170" t="s">
        <v>45</v>
      </c>
      <c r="D21" s="154">
        <f>SUMPRODUCT(--(Takta_A!E13:E72="F"),--(Takta_A!V13:V72="अ-1"))</f>
        <v>0</v>
      </c>
      <c r="E21" s="155">
        <f>SUMPRODUCT(--(Takta_A!E13:E72="M"),--(Takta_A!V13:V72="अ-1"))</f>
        <v>0</v>
      </c>
      <c r="F21" s="171">
        <f t="shared" si="0"/>
        <v>0</v>
      </c>
      <c r="G21" s="656"/>
      <c r="H21" s="653">
        <v>9</v>
      </c>
      <c r="I21" s="639" t="s">
        <v>24</v>
      </c>
      <c r="J21" s="170" t="s">
        <v>45</v>
      </c>
      <c r="K21" s="154">
        <f>SUMPRODUCT(--(Takta_A!E13:E72="F"),--(Takta_A!AZ13:AZ72="अ-1"))</f>
        <v>0</v>
      </c>
      <c r="L21" s="155">
        <f>SUMPRODUCT(--(Takta_A!E13:E72="M"),--(Takta_A!AZ13:AZ72="अ-1"))</f>
        <v>0</v>
      </c>
      <c r="M21" s="171">
        <f t="shared" si="2"/>
        <v>0</v>
      </c>
      <c r="X21" s="13"/>
    </row>
    <row r="22" spans="1:24" ht="18.95" customHeight="1" x14ac:dyDescent="0.25">
      <c r="A22" s="653"/>
      <c r="B22" s="640"/>
      <c r="C22" s="144" t="s">
        <v>46</v>
      </c>
      <c r="D22" s="145">
        <f>SUMPRODUCT(--(Takta_A!E13:E72="F"),--(Takta_A!V13:V72="अ-2"))</f>
        <v>0</v>
      </c>
      <c r="E22" s="146">
        <f>SUMPRODUCT(--(Takta_A!E13:E72="M"),--(Takta_A!V13:V72="अ-2"))</f>
        <v>0</v>
      </c>
      <c r="F22" s="147">
        <f t="shared" si="0"/>
        <v>0</v>
      </c>
      <c r="G22" s="656"/>
      <c r="H22" s="653"/>
      <c r="I22" s="640"/>
      <c r="J22" s="144" t="s">
        <v>46</v>
      </c>
      <c r="K22" s="172">
        <f>SUMPRODUCT(--(Takta_A!E13:E72="F"),--(Takta_A!AZ13:AZ72="अ-2"))</f>
        <v>0</v>
      </c>
      <c r="L22" s="173">
        <f>SUMPRODUCT(--(Takta_A!E13:E72="M"),--(Takta_A!AZ13:AZ72="अ-2"))</f>
        <v>0</v>
      </c>
      <c r="M22" s="147">
        <f t="shared" si="2"/>
        <v>0</v>
      </c>
      <c r="X22" s="13"/>
    </row>
    <row r="23" spans="1:24" ht="18.95" customHeight="1" x14ac:dyDescent="0.25">
      <c r="A23" s="653"/>
      <c r="B23" s="640"/>
      <c r="C23" s="148" t="s">
        <v>47</v>
      </c>
      <c r="D23" s="145">
        <f>SUMPRODUCT(--(Takta_A!E13:E72="F"),--(Takta_A!V13:V72="ब-1"))</f>
        <v>0</v>
      </c>
      <c r="E23" s="146">
        <f>SUMPRODUCT(--(Takta_A!E13:E72="M"),--(Takta_A!V13:V72="ब-1"))</f>
        <v>0</v>
      </c>
      <c r="F23" s="147">
        <f t="shared" si="0"/>
        <v>0</v>
      </c>
      <c r="G23" s="656"/>
      <c r="H23" s="653"/>
      <c r="I23" s="640"/>
      <c r="J23" s="148" t="s">
        <v>47</v>
      </c>
      <c r="K23" s="172">
        <f>SUMPRODUCT(--(Takta_A!E13:E72="F"),--(Takta_A!AZ13:AZ72="ब-1"))</f>
        <v>0</v>
      </c>
      <c r="L23" s="173">
        <f>SUMPRODUCT(--(Takta_A!E13:E72="M"),--(Takta_A!AZ13:AZ72="ब-1"))</f>
        <v>0</v>
      </c>
      <c r="M23" s="147">
        <f t="shared" si="2"/>
        <v>0</v>
      </c>
      <c r="X23" s="13"/>
    </row>
    <row r="24" spans="1:24" ht="18.95" customHeight="1" x14ac:dyDescent="0.25">
      <c r="A24" s="653"/>
      <c r="B24" s="640"/>
      <c r="C24" s="144" t="s">
        <v>48</v>
      </c>
      <c r="D24" s="145">
        <f>SUMPRODUCT(--(Takta_A!E13:E72="F"),--(Takta_A!V13:V72="ब-2"))</f>
        <v>0</v>
      </c>
      <c r="E24" s="146">
        <f>SUMPRODUCT(--(Takta_A!E13:E72="M"),--(Takta_A!V13:V72="ब-2"))</f>
        <v>0</v>
      </c>
      <c r="F24" s="147">
        <f t="shared" si="0"/>
        <v>0</v>
      </c>
      <c r="G24" s="656"/>
      <c r="H24" s="653"/>
      <c r="I24" s="640"/>
      <c r="J24" s="144" t="s">
        <v>48</v>
      </c>
      <c r="K24" s="172">
        <f>SUMPRODUCT(--(Takta_A!E13:E72="F"),--(Takta_A!AZ13:AZ72="ब-2"))</f>
        <v>0</v>
      </c>
      <c r="L24" s="173">
        <f>SUMPRODUCT(--(Takta_A!E13:E72="M"),--(Takta_A!AZ13:AZ72="ब-2"))</f>
        <v>0</v>
      </c>
      <c r="M24" s="147">
        <f t="shared" si="2"/>
        <v>0</v>
      </c>
      <c r="X24" s="13"/>
    </row>
    <row r="25" spans="1:24" ht="18.95" customHeight="1" x14ac:dyDescent="0.25">
      <c r="A25" s="653"/>
      <c r="B25" s="640"/>
      <c r="C25" s="144" t="s">
        <v>49</v>
      </c>
      <c r="D25" s="145">
        <f>SUMPRODUCT(--(Takta_A!E13:E72="F"),--(Takta_A!V13:V72="क-1"))</f>
        <v>0</v>
      </c>
      <c r="E25" s="146">
        <f>SUMPRODUCT(--(Takta_A!E13:E72="M"),--(Takta_A!V13:V72="क-1"))</f>
        <v>0</v>
      </c>
      <c r="F25" s="147">
        <f t="shared" si="0"/>
        <v>0</v>
      </c>
      <c r="G25" s="656"/>
      <c r="H25" s="653"/>
      <c r="I25" s="640"/>
      <c r="J25" s="144" t="s">
        <v>49</v>
      </c>
      <c r="K25" s="172">
        <f>SUMPRODUCT(--(Takta_A!E13:E72="F"),--(Takta_A!AZ13:AZ72="क-1"))</f>
        <v>0</v>
      </c>
      <c r="L25" s="173">
        <f>SUMPRODUCT(--(Takta_A!E13:E72="M"),--(Takta_A!AZ13:AZ72="क-1"))</f>
        <v>0</v>
      </c>
      <c r="M25" s="147">
        <f t="shared" si="2"/>
        <v>0</v>
      </c>
      <c r="X25" s="13"/>
    </row>
    <row r="26" spans="1:24" ht="18.95" customHeight="1" x14ac:dyDescent="0.25">
      <c r="A26" s="653"/>
      <c r="B26" s="640"/>
      <c r="C26" s="144" t="s">
        <v>50</v>
      </c>
      <c r="D26" s="145">
        <f>SUMPRODUCT(--(Takta_A!E13:E72="F"),--(Takta_A!V13:V72="क-2"))</f>
        <v>0</v>
      </c>
      <c r="E26" s="146">
        <f>SUMPRODUCT(--(Takta_A!E13:E72="M"),--(Takta_A!V13:V72="क-2"))</f>
        <v>0</v>
      </c>
      <c r="F26" s="147">
        <f t="shared" si="0"/>
        <v>0</v>
      </c>
      <c r="G26" s="656"/>
      <c r="H26" s="653"/>
      <c r="I26" s="640"/>
      <c r="J26" s="144" t="s">
        <v>50</v>
      </c>
      <c r="K26" s="172">
        <f>SUMPRODUCT(--(Takta_A!E13:E72="F"),--(Takta_A!AZ13:AZ72="क-2"))</f>
        <v>0</v>
      </c>
      <c r="L26" s="173">
        <f>SUMPRODUCT(--(Takta_A!E13:E72="M"),--(Takta_A!AZ13:AZ72="क-2"))</f>
        <v>0</v>
      </c>
      <c r="M26" s="147">
        <f t="shared" si="2"/>
        <v>0</v>
      </c>
      <c r="X26" s="13"/>
    </row>
    <row r="27" spans="1:24" ht="18.95" customHeight="1" thickBot="1" x14ac:dyDescent="0.3">
      <c r="A27" s="653"/>
      <c r="B27" s="655"/>
      <c r="C27" s="149" t="s">
        <v>51</v>
      </c>
      <c r="D27" s="165">
        <f>SUMPRODUCT(--(Takta_A!E13:E72="F"),--(Takta_A!V13:V72="ड")+(--(Takta_A!V13:V72="ई-1")+(--(Takta_A!V13:V72="ई-2"))))</f>
        <v>0</v>
      </c>
      <c r="E27" s="166">
        <f>SUMPRODUCT(--(Takta_A!E13:E72="M"),--(Takta_A!V13:V72="ड")+(--(Takta_A!V13:V72="ई-1")+(--(Takta_A!V13:V72="ई-2"))))</f>
        <v>0</v>
      </c>
      <c r="F27" s="152">
        <f t="shared" si="0"/>
        <v>0</v>
      </c>
      <c r="G27" s="656"/>
      <c r="H27" s="653"/>
      <c r="I27" s="655"/>
      <c r="J27" s="149" t="s">
        <v>51</v>
      </c>
      <c r="K27" s="174">
        <f>SUMPRODUCT(--(Takta_A!E13:E72="F"),--(Takta_A!AZ13:AZ72="ड")+(--(Takta_A!AZ13:AZ72="ई-1")+(--(Takta_A!AZ13:AZ72="ई-2"))))</f>
        <v>0</v>
      </c>
      <c r="L27" s="175">
        <f>SUMPRODUCT(--(Takta_A!E13:E72="M"),--(Takta_A!AZ13:AZ72="ड")+(--(Takta_A!AZ13:AZ72="ई-1")+(--(Takta_A!AZ13:AZ72="ई-2"))))</f>
        <v>0</v>
      </c>
      <c r="M27" s="152">
        <f t="shared" si="2"/>
        <v>0</v>
      </c>
      <c r="X27" s="13"/>
    </row>
    <row r="28" spans="1:24" ht="18.95" customHeight="1" x14ac:dyDescent="0.25">
      <c r="A28" s="652">
        <v>4</v>
      </c>
      <c r="B28" s="654" t="s">
        <v>21</v>
      </c>
      <c r="C28" s="153" t="s">
        <v>45</v>
      </c>
      <c r="D28" s="157">
        <f>SUMPRODUCT(--(Takta_A!E13:E72="F"),--(Takta_A!AB13:AB72="अ-1"))</f>
        <v>0</v>
      </c>
      <c r="E28" s="158">
        <f>SUMPRODUCT(--(Takta_A!E13:E72="M"),--(Takta_A!AB13:AB72="अ-1"))</f>
        <v>0</v>
      </c>
      <c r="F28" s="156">
        <f t="shared" si="0"/>
        <v>0</v>
      </c>
      <c r="G28" s="656"/>
      <c r="H28" s="660">
        <v>10</v>
      </c>
      <c r="I28" s="654" t="s">
        <v>25</v>
      </c>
      <c r="J28" s="153" t="s">
        <v>45</v>
      </c>
      <c r="K28" s="157">
        <f>SUMPRODUCT(--(Takta_A!E13:E72="F"),--(Takta_A!BC13:BC72="अ-1"))</f>
        <v>0</v>
      </c>
      <c r="L28" s="158">
        <f>SUMPRODUCT(--(Takta_A!E13:E72="M"),--(Takta_A!BC13:BC72="अ-1"))</f>
        <v>0</v>
      </c>
      <c r="M28" s="156">
        <f t="shared" si="2"/>
        <v>0</v>
      </c>
      <c r="X28" s="13"/>
    </row>
    <row r="29" spans="1:24" ht="18.95" customHeight="1" x14ac:dyDescent="0.25">
      <c r="A29" s="653"/>
      <c r="B29" s="640"/>
      <c r="C29" s="159" t="s">
        <v>46</v>
      </c>
      <c r="D29" s="161">
        <f>SUMPRODUCT(--(Takta_A!E13:E72="F"),--(Takta_A!AB13:AB72="अ-2"))</f>
        <v>0</v>
      </c>
      <c r="E29" s="162">
        <f>SUMPRODUCT(--(Takta_A!E13:E72="M"),--(Takta_A!AB13:AB72="अ-2"))</f>
        <v>0</v>
      </c>
      <c r="F29" s="160">
        <f t="shared" si="0"/>
        <v>0</v>
      </c>
      <c r="G29" s="656"/>
      <c r="H29" s="661"/>
      <c r="I29" s="640"/>
      <c r="J29" s="159" t="s">
        <v>46</v>
      </c>
      <c r="K29" s="176">
        <f>SUMPRODUCT(--(Takta_A!E13:E72="F"),--(Takta_A!BC13:BC72="अ-2"))</f>
        <v>0</v>
      </c>
      <c r="L29" s="177">
        <f>SUMPRODUCT(--(Takta_A!E13:E72="M"),--(Takta_A!BC13:BC72="अ-2"))</f>
        <v>0</v>
      </c>
      <c r="M29" s="160">
        <f t="shared" si="2"/>
        <v>0</v>
      </c>
      <c r="X29" s="13"/>
    </row>
    <row r="30" spans="1:24" ht="18.95" customHeight="1" x14ac:dyDescent="0.25">
      <c r="A30" s="653"/>
      <c r="B30" s="640"/>
      <c r="C30" s="163" t="s">
        <v>47</v>
      </c>
      <c r="D30" s="161">
        <f>SUMPRODUCT(--(Takta_A!E13:E72="F"),--(Takta_A!AB13:AB72="ब-1"))</f>
        <v>0</v>
      </c>
      <c r="E30" s="162">
        <f>SUMPRODUCT(--(Takta_A!E13:E72="M"),--(Takta_A!AB13:AB72="ब-1"))</f>
        <v>0</v>
      </c>
      <c r="F30" s="160">
        <f t="shared" si="0"/>
        <v>0</v>
      </c>
      <c r="G30" s="656"/>
      <c r="H30" s="661"/>
      <c r="I30" s="640"/>
      <c r="J30" s="163" t="s">
        <v>47</v>
      </c>
      <c r="K30" s="176">
        <f>SUMPRODUCT(--(Takta_A!E13:E72="F"),--(Takta_A!BC13:BC72="ब-1"))</f>
        <v>0</v>
      </c>
      <c r="L30" s="177">
        <f>SUMPRODUCT(--(Takta_A!E13:E72="M"),--(Takta_A!BC13:BC72="ब-1"))</f>
        <v>0</v>
      </c>
      <c r="M30" s="160">
        <f t="shared" si="2"/>
        <v>0</v>
      </c>
      <c r="X30" s="13"/>
    </row>
    <row r="31" spans="1:24" ht="18.95" customHeight="1" x14ac:dyDescent="0.25">
      <c r="A31" s="653"/>
      <c r="B31" s="640"/>
      <c r="C31" s="159" t="s">
        <v>48</v>
      </c>
      <c r="D31" s="161">
        <f>SUMPRODUCT(--(Takta_A!E13:E72="F"),--(Takta_A!AB13:AB72="ब-2"))</f>
        <v>0</v>
      </c>
      <c r="E31" s="162">
        <f>SUMPRODUCT(--(Takta_A!E13:E72="M"),--(Takta_A!AB13:AB72="ब-2"))</f>
        <v>0</v>
      </c>
      <c r="F31" s="160">
        <f t="shared" si="0"/>
        <v>0</v>
      </c>
      <c r="G31" s="656"/>
      <c r="H31" s="661"/>
      <c r="I31" s="640"/>
      <c r="J31" s="159" t="s">
        <v>48</v>
      </c>
      <c r="K31" s="176">
        <f>SUMPRODUCT(--(Takta_A!E13:E72="F"),--(Takta_A!BC13:BC72="ब-2"))</f>
        <v>0</v>
      </c>
      <c r="L31" s="177">
        <f>SUMPRODUCT(--(Takta_A!E13:E72="M"),--(Takta_A!BC13:BC72="ब-2"))</f>
        <v>0</v>
      </c>
      <c r="M31" s="160">
        <f t="shared" si="2"/>
        <v>0</v>
      </c>
      <c r="X31" s="13"/>
    </row>
    <row r="32" spans="1:24" ht="18.95" customHeight="1" x14ac:dyDescent="0.25">
      <c r="A32" s="653"/>
      <c r="B32" s="640"/>
      <c r="C32" s="159" t="s">
        <v>49</v>
      </c>
      <c r="D32" s="161">
        <f>SUMPRODUCT(--(Takta_A!E13:E72="F"),--(Takta_A!AB13:AB72="क-1"))</f>
        <v>0</v>
      </c>
      <c r="E32" s="162">
        <f>SUMPRODUCT(--(Takta_A!E13:E72="M"),--(Takta_A!AB13:AB72="क-1"))</f>
        <v>0</v>
      </c>
      <c r="F32" s="160">
        <f t="shared" si="0"/>
        <v>0</v>
      </c>
      <c r="G32" s="656"/>
      <c r="H32" s="661"/>
      <c r="I32" s="640"/>
      <c r="J32" s="159" t="s">
        <v>49</v>
      </c>
      <c r="K32" s="176">
        <f>SUMPRODUCT(--(Takta_A!E13:E72="F"),--(Takta_A!BC13:BC72="क-1"))</f>
        <v>0</v>
      </c>
      <c r="L32" s="177">
        <f>SUMPRODUCT(--(Takta_A!E13:E72="M"),--(Takta_A!BC13:BC72="क-1"))</f>
        <v>0</v>
      </c>
      <c r="M32" s="160">
        <f t="shared" si="2"/>
        <v>0</v>
      </c>
      <c r="X32" s="13"/>
    </row>
    <row r="33" spans="1:25" ht="18.95" customHeight="1" x14ac:dyDescent="0.25">
      <c r="A33" s="653"/>
      <c r="B33" s="640"/>
      <c r="C33" s="159" t="s">
        <v>50</v>
      </c>
      <c r="D33" s="161">
        <f>SUMPRODUCT(--(Takta_A!E13:E72="F"),--(Takta_A!AB13:AB72="क-2"))</f>
        <v>0</v>
      </c>
      <c r="E33" s="162">
        <f>SUMPRODUCT(--(Takta_A!E13:E72="M"),--(Takta_A!AB13:AB72="क-2"))</f>
        <v>0</v>
      </c>
      <c r="F33" s="160">
        <f t="shared" si="0"/>
        <v>0</v>
      </c>
      <c r="G33" s="656"/>
      <c r="H33" s="661"/>
      <c r="I33" s="640"/>
      <c r="J33" s="159" t="s">
        <v>50</v>
      </c>
      <c r="K33" s="176">
        <f>SUMPRODUCT(--(Takta_A!E13:E72="F"),--(Takta_A!BC13:BC72="क-2"))</f>
        <v>0</v>
      </c>
      <c r="L33" s="177">
        <f>SUMPRODUCT(--(Takta_A!E13:E72="M"),--(Takta_A!BC13:BC72="क-2"))</f>
        <v>0</v>
      </c>
      <c r="M33" s="160">
        <f t="shared" si="2"/>
        <v>0</v>
      </c>
      <c r="X33" s="13"/>
    </row>
    <row r="34" spans="1:25" ht="18.95" customHeight="1" thickBot="1" x14ac:dyDescent="0.3">
      <c r="A34" s="659"/>
      <c r="B34" s="641"/>
      <c r="C34" s="164" t="s">
        <v>51</v>
      </c>
      <c r="D34" s="168">
        <f>SUMPRODUCT(--(Takta_A!E13:E72="F"),--(Takta_A!AB13:AB72="ड")+(--(Takta_A!AB13:AB72="ई-1")+(--(Takta_A!AB13:AB72="ई-2"))))</f>
        <v>0</v>
      </c>
      <c r="E34" s="169">
        <f>SUMPRODUCT(--(Takta_A!E13:E72="M"),--(Takta_A!AB13:AB72="ड")+(--(Takta_A!AB13:AB72="ई-1")+(--(Takta_A!AB13:AB72="ई-2"))))</f>
        <v>0</v>
      </c>
      <c r="F34" s="167">
        <f t="shared" si="0"/>
        <v>0</v>
      </c>
      <c r="G34" s="656"/>
      <c r="H34" s="662"/>
      <c r="I34" s="641"/>
      <c r="J34" s="164" t="s">
        <v>51</v>
      </c>
      <c r="K34" s="178">
        <f>SUMPRODUCT(--(Takta_A!E13:E72="F"),--(Takta_A!BC13:BC72="ड")+(--(Takta_A!BC13:BC72="ई-1")+(--(Takta_A!BC13:BC72="ई-2"))))</f>
        <v>0</v>
      </c>
      <c r="L34" s="179">
        <f>SUMPRODUCT(--(Takta_A!E13:E72="M"),--(Takta_A!BC13:BC72="ड")+(--(Takta_A!BC13:BC72="ई-1")+(--(Takta_A!BC13:BC72="ई-2"))))</f>
        <v>0</v>
      </c>
      <c r="M34" s="167">
        <f t="shared" si="2"/>
        <v>0</v>
      </c>
      <c r="X34" s="13"/>
    </row>
    <row r="35" spans="1:25" ht="18.95" customHeight="1" thickBot="1" x14ac:dyDescent="0.3">
      <c r="A35" s="636">
        <v>5</v>
      </c>
      <c r="B35" s="639" t="s">
        <v>143</v>
      </c>
      <c r="C35" s="170" t="s">
        <v>45</v>
      </c>
      <c r="D35" s="154">
        <f>SUMPRODUCT(--(Takta_A!E13:E72="F"),--(Takta_A!AH13:AH72="अ-1"))</f>
        <v>0</v>
      </c>
      <c r="E35" s="155">
        <f>SUMPRODUCT(--(Takta_A!E13:E72="M"),--(Takta_A!AH13:AH72="अ-1"))</f>
        <v>0</v>
      </c>
      <c r="F35" s="171">
        <f t="shared" si="0"/>
        <v>0</v>
      </c>
      <c r="G35" s="180"/>
      <c r="H35" s="181"/>
      <c r="I35" s="182"/>
      <c r="J35" s="183"/>
      <c r="K35" s="180"/>
      <c r="L35" s="180"/>
      <c r="M35" s="180"/>
      <c r="X35" s="13"/>
    </row>
    <row r="36" spans="1:25" ht="18.95" customHeight="1" x14ac:dyDescent="0.25">
      <c r="A36" s="637"/>
      <c r="B36" s="640"/>
      <c r="C36" s="144" t="s">
        <v>46</v>
      </c>
      <c r="D36" s="145">
        <f>SUMPRODUCT(--(Takta_A!E13:E72="F"),--(Takta_A!AH13:AH72="अ-2"))</f>
        <v>0</v>
      </c>
      <c r="E36" s="146">
        <f>SUMPRODUCT(--(Takta_A!E13:E72="M"),--(Takta_A!AH13:AH72="अ-2"))</f>
        <v>0</v>
      </c>
      <c r="F36" s="147">
        <f t="shared" si="0"/>
        <v>0</v>
      </c>
      <c r="G36" s="180"/>
      <c r="H36" s="642" t="s">
        <v>16</v>
      </c>
      <c r="I36" s="643"/>
      <c r="J36" s="184" t="s">
        <v>37</v>
      </c>
      <c r="K36" s="648">
        <f>SUMPRODUCT(--(Takta_A!E13:E72="F")+(Takta_A!E13:E72="M"),--(Takta_A!BG13:BG72="ई-1")+(--(Takta_A!BG13:BG72="ई-2")))</f>
        <v>0</v>
      </c>
      <c r="L36" s="649"/>
      <c r="M36" s="185" t="s">
        <v>52</v>
      </c>
      <c r="N36" s="16"/>
      <c r="O36" s="16"/>
      <c r="P36" s="677"/>
      <c r="Q36" s="677"/>
      <c r="X36" s="13"/>
    </row>
    <row r="37" spans="1:25" ht="18.95" customHeight="1" x14ac:dyDescent="0.25">
      <c r="A37" s="637"/>
      <c r="B37" s="640"/>
      <c r="C37" s="148" t="s">
        <v>47</v>
      </c>
      <c r="D37" s="145">
        <f>SUMPRODUCT(--(Takta_A!E13:E72="F"),--(Takta_A!AH13:AH72="ब-1"))</f>
        <v>0</v>
      </c>
      <c r="E37" s="146">
        <f>SUMPRODUCT(--(Takta_A!E13:E72="M"),--(Takta_A!AH13:AH72="ब-1"))</f>
        <v>0</v>
      </c>
      <c r="F37" s="147">
        <f t="shared" si="0"/>
        <v>0</v>
      </c>
      <c r="G37" s="180"/>
      <c r="H37" s="644"/>
      <c r="I37" s="645"/>
      <c r="J37" s="186" t="s">
        <v>53</v>
      </c>
      <c r="K37" s="637">
        <f>SUMPRODUCT(--(Takta_A!E13:E72="F")+(Takta_A!E13:E72="M"),--(Takta_A!BG13:BG72="ड"))</f>
        <v>0</v>
      </c>
      <c r="L37" s="650"/>
      <c r="M37" s="187" t="s">
        <v>36</v>
      </c>
      <c r="N37" s="17"/>
      <c r="O37" s="17"/>
      <c r="P37" s="678"/>
      <c r="Q37" s="678"/>
    </row>
    <row r="38" spans="1:25" ht="18.95" customHeight="1" x14ac:dyDescent="0.25">
      <c r="A38" s="637"/>
      <c r="B38" s="640"/>
      <c r="C38" s="144" t="s">
        <v>48</v>
      </c>
      <c r="D38" s="145">
        <f>SUMPRODUCT(--(Takta_A!E13:E72="F"),--(Takta_A!AH13:AH72="ब-2"))</f>
        <v>0</v>
      </c>
      <c r="E38" s="146">
        <f>SUMPRODUCT(--(Takta_A!E13:E72="M"),--(Takta_A!AH13:AH72="ब-2"))</f>
        <v>0</v>
      </c>
      <c r="F38" s="147">
        <f t="shared" si="0"/>
        <v>0</v>
      </c>
      <c r="G38" s="180"/>
      <c r="H38" s="644"/>
      <c r="I38" s="645"/>
      <c r="J38" s="188" t="s">
        <v>54</v>
      </c>
      <c r="K38" s="637">
        <f>SUMPRODUCT(--(Takta_A!E13:E72="F")+(Takta_A!E13:E72="M"),--(Takta_A!BG13:BG72="क-2"))</f>
        <v>0</v>
      </c>
      <c r="L38" s="650"/>
      <c r="M38" s="187" t="s">
        <v>50</v>
      </c>
      <c r="N38" s="17"/>
      <c r="O38" s="17"/>
      <c r="P38" s="678"/>
      <c r="Q38" s="678"/>
    </row>
    <row r="39" spans="1:25" ht="18.95" customHeight="1" x14ac:dyDescent="0.25">
      <c r="A39" s="637"/>
      <c r="B39" s="640"/>
      <c r="C39" s="144" t="s">
        <v>49</v>
      </c>
      <c r="D39" s="145">
        <f>SUMPRODUCT(--(Takta_A!E13:E72="F"),--(Takta_A!AH13:AH72="क-1"))</f>
        <v>0</v>
      </c>
      <c r="E39" s="146">
        <f>SUMPRODUCT(--(Takta_A!E13:E72="M"),--(Takta_A!AH13:AH72="क-1"))</f>
        <v>0</v>
      </c>
      <c r="F39" s="147">
        <f t="shared" si="0"/>
        <v>0</v>
      </c>
      <c r="G39" s="180"/>
      <c r="H39" s="644"/>
      <c r="I39" s="645"/>
      <c r="J39" s="186" t="s">
        <v>55</v>
      </c>
      <c r="K39" s="637">
        <f>SUMPRODUCT(--(Takta_A!E13:E72="F")+(Takta_A!E13:E72="M"),--(Takta_A!BG13:BG72="क-1"))</f>
        <v>0</v>
      </c>
      <c r="L39" s="650"/>
      <c r="M39" s="187" t="s">
        <v>49</v>
      </c>
      <c r="N39" s="17"/>
      <c r="O39" s="17"/>
      <c r="P39" s="678"/>
      <c r="Q39" s="678"/>
    </row>
    <row r="40" spans="1:25" ht="18.95" customHeight="1" x14ac:dyDescent="0.25">
      <c r="A40" s="637"/>
      <c r="B40" s="640"/>
      <c r="C40" s="144" t="s">
        <v>50</v>
      </c>
      <c r="D40" s="145">
        <f>SUMPRODUCT(--(Takta_A!E13:E72="F"),--(Takta_A!AH13:AH72="क-2"))</f>
        <v>0</v>
      </c>
      <c r="E40" s="146">
        <f>SUMPRODUCT(--(Takta_A!E13:E72="M"),--(Takta_A!AH13:AH72="क-2"))</f>
        <v>0</v>
      </c>
      <c r="F40" s="147">
        <f t="shared" si="0"/>
        <v>0</v>
      </c>
      <c r="G40" s="180"/>
      <c r="H40" s="644"/>
      <c r="I40" s="645"/>
      <c r="J40" s="186" t="s">
        <v>56</v>
      </c>
      <c r="K40" s="637">
        <f>SUMPRODUCT(--(Takta_A!E13:E72="F")+(Takta_A!E13:E72="M"),--(Takta_A!BG13:BG72="ब-2"))</f>
        <v>0</v>
      </c>
      <c r="L40" s="650"/>
      <c r="M40" s="187" t="s">
        <v>48</v>
      </c>
    </row>
    <row r="41" spans="1:25" ht="18.95" customHeight="1" thickBot="1" x14ac:dyDescent="0.3">
      <c r="A41" s="638"/>
      <c r="B41" s="641"/>
      <c r="C41" s="189" t="s">
        <v>51</v>
      </c>
      <c r="D41" s="165">
        <f>SUMPRODUCT(--(Takta_A!E13:E72="F"),--(Takta_A!AH13:AH72="ड")+(--(Takta_A!AH13:AH72="ई-1")+(--(Takta_A!AH13:AH72="ई-2"))))</f>
        <v>0</v>
      </c>
      <c r="E41" s="166">
        <f>SUMPRODUCT(--(Takta_A!E13:E72="M"),--(Takta_A!AH13:AH72="ड")+(--(Takta_A!AH13:AH72="ई-1")+(--(Takta_A!AH13:AH72="ई-2"))))</f>
        <v>0</v>
      </c>
      <c r="F41" s="190">
        <f t="shared" si="0"/>
        <v>0</v>
      </c>
      <c r="G41" s="180"/>
      <c r="H41" s="644"/>
      <c r="I41" s="645"/>
      <c r="J41" s="186" t="s">
        <v>57</v>
      </c>
      <c r="K41" s="637">
        <f>SUMPRODUCT(--(Takta_A!E13:E72="F")+(Takta_A!E13:E72="M"),--(Takta_A!BG13:BG72="ब-1"))</f>
        <v>0</v>
      </c>
      <c r="L41" s="650"/>
      <c r="M41" s="191" t="s">
        <v>47</v>
      </c>
    </row>
    <row r="42" spans="1:25" ht="18.95" customHeight="1" x14ac:dyDescent="0.25">
      <c r="A42" s="636">
        <v>6</v>
      </c>
      <c r="B42" s="639" t="str">
        <f>Takta_A!AP10</f>
        <v>स्काऊट / गाईड</v>
      </c>
      <c r="C42" s="170" t="s">
        <v>45</v>
      </c>
      <c r="D42" s="157">
        <f>SUMPRODUCT(--(Takta_A!E13:E72="F"),--(Takta_A!AT13:AT72="अ-1"))</f>
        <v>0</v>
      </c>
      <c r="E42" s="158">
        <f>SUMPRODUCT(--(Takta_A!E13:E72="M"),--(Takta_A!AT13:AT72="अ-1"))</f>
        <v>0</v>
      </c>
      <c r="F42" s="482">
        <f t="shared" ref="F42:F48" si="3">SUM(D42:E42)</f>
        <v>0</v>
      </c>
      <c r="G42" s="180"/>
      <c r="H42" s="644"/>
      <c r="I42" s="645"/>
      <c r="J42" s="192" t="s">
        <v>58</v>
      </c>
      <c r="K42" s="637">
        <f>SUMPRODUCT(--(Takta_A!E13:E72="F")+(Takta_A!E13:E72="M"),--(Takta_A!BG13:BG72="अ-2"))</f>
        <v>0</v>
      </c>
      <c r="L42" s="650"/>
      <c r="M42" s="191" t="s">
        <v>46</v>
      </c>
    </row>
    <row r="43" spans="1:25" ht="18.95" customHeight="1" thickBot="1" x14ac:dyDescent="0.3">
      <c r="A43" s="637"/>
      <c r="B43" s="640"/>
      <c r="C43" s="144" t="s">
        <v>46</v>
      </c>
      <c r="D43" s="161">
        <f>SUMPRODUCT(--(Takta_A!E13:E72="F"),--(Takta_A!AT13:AT72="अ-2"))</f>
        <v>0</v>
      </c>
      <c r="E43" s="162">
        <f>SUMPRODUCT(--(Takta_A!E13:E72="M"),--(Takta_A!AT13:AT72="अ-2"))</f>
        <v>0</v>
      </c>
      <c r="F43" s="160">
        <f t="shared" si="3"/>
        <v>0</v>
      </c>
      <c r="G43" s="180"/>
      <c r="H43" s="646"/>
      <c r="I43" s="647"/>
      <c r="J43" s="197" t="s">
        <v>63</v>
      </c>
      <c r="K43" s="638">
        <f>SUMPRODUCT(--(Takta_A!E13:E72="F")+(Takta_A!E13:E72="M"),--(Takta_A!BG13:BG72="अ-1"))</f>
        <v>0</v>
      </c>
      <c r="L43" s="651"/>
      <c r="M43" s="198" t="s">
        <v>45</v>
      </c>
      <c r="W43" s="14"/>
      <c r="X43" s="14"/>
      <c r="Y43" s="14"/>
    </row>
    <row r="44" spans="1:25" ht="18.95" customHeight="1" thickBot="1" x14ac:dyDescent="0.3">
      <c r="A44" s="637"/>
      <c r="B44" s="640"/>
      <c r="C44" s="148" t="s">
        <v>47</v>
      </c>
      <c r="D44" s="161">
        <f>SUMPRODUCT(--(Takta_A!E13:E72="F"),--(Takta_A!AT13:AT72="ब-1"))</f>
        <v>0</v>
      </c>
      <c r="E44" s="162">
        <f>SUMPRODUCT(--(Takta_A!E13:E72="M"),--(Takta_A!AT13:AT72="ब-1"))</f>
        <v>0</v>
      </c>
      <c r="F44" s="160">
        <f t="shared" si="3"/>
        <v>0</v>
      </c>
      <c r="G44" s="180"/>
      <c r="H44" s="181"/>
      <c r="I44" s="182"/>
      <c r="J44" s="201" t="s">
        <v>98</v>
      </c>
      <c r="K44" s="680">
        <f>SUM(K36:K43)</f>
        <v>0</v>
      </c>
      <c r="L44" s="681"/>
      <c r="M44" s="180"/>
      <c r="W44" s="14"/>
      <c r="X44" s="14"/>
      <c r="Y44" s="14"/>
    </row>
    <row r="45" spans="1:25" ht="18.95" customHeight="1" thickBot="1" x14ac:dyDescent="0.3">
      <c r="A45" s="637"/>
      <c r="B45" s="640"/>
      <c r="C45" s="144" t="s">
        <v>48</v>
      </c>
      <c r="D45" s="161">
        <f>SUMPRODUCT(--(Takta_A!E13:E72="F"),--(Takta_A!AT13:AT72="ब-2"))</f>
        <v>0</v>
      </c>
      <c r="E45" s="162">
        <f>SUMPRODUCT(--(Takta_A!E13:E72="M"),--(Takta_A!AT13:AT72="ब-2"))</f>
        <v>0</v>
      </c>
      <c r="F45" s="160">
        <f t="shared" si="3"/>
        <v>0</v>
      </c>
      <c r="G45" s="180"/>
      <c r="H45" s="181"/>
      <c r="I45" s="182"/>
      <c r="J45" s="183"/>
      <c r="K45" s="180"/>
      <c r="L45" s="180"/>
      <c r="M45" s="180"/>
      <c r="W45" s="14"/>
      <c r="X45" s="14"/>
      <c r="Y45" s="14"/>
    </row>
    <row r="46" spans="1:25" ht="18.95" customHeight="1" thickBot="1" x14ac:dyDescent="0.3">
      <c r="A46" s="637"/>
      <c r="B46" s="640"/>
      <c r="C46" s="144" t="s">
        <v>49</v>
      </c>
      <c r="D46" s="161">
        <f>SUMPRODUCT(--(Takta_A!E13:E72="F"),--(Takta_A!AT13:AT72="क-1"))</f>
        <v>0</v>
      </c>
      <c r="E46" s="162">
        <f>SUMPRODUCT(--(Takta_A!E13:E72="M"),--(Takta_A!AT13:AT72="क-1"))</f>
        <v>0</v>
      </c>
      <c r="F46" s="160">
        <f t="shared" si="3"/>
        <v>0</v>
      </c>
      <c r="G46" s="180"/>
      <c r="H46" s="181"/>
      <c r="I46" s="182"/>
      <c r="J46" s="193" t="s">
        <v>59</v>
      </c>
      <c r="K46" s="194" t="s">
        <v>60</v>
      </c>
      <c r="L46" s="195" t="s">
        <v>61</v>
      </c>
      <c r="M46" s="196" t="s">
        <v>62</v>
      </c>
      <c r="W46" s="14"/>
      <c r="X46" s="14"/>
      <c r="Y46" s="14"/>
    </row>
    <row r="47" spans="1:25" s="442" customFormat="1" ht="18.95" customHeight="1" thickBot="1" x14ac:dyDescent="0.3">
      <c r="A47" s="637"/>
      <c r="B47" s="640"/>
      <c r="C47" s="144" t="s">
        <v>50</v>
      </c>
      <c r="D47" s="161">
        <f>SUMPRODUCT(--(Takta_A!E13:E72="F"),--(Takta_A!AT13:AT72="क-2"))</f>
        <v>0</v>
      </c>
      <c r="E47" s="162">
        <f>SUMPRODUCT(--(Takta_A!E13:E72="M"),--(Takta_A!AT13:AT72="क-2"))</f>
        <v>0</v>
      </c>
      <c r="F47" s="160">
        <f t="shared" si="3"/>
        <v>0</v>
      </c>
      <c r="G47" s="180"/>
      <c r="H47" s="181"/>
      <c r="I47" s="182"/>
      <c r="J47" s="199" t="s">
        <v>64</v>
      </c>
      <c r="K47" s="194">
        <f>Info_1!D16</f>
        <v>0</v>
      </c>
      <c r="L47" s="195">
        <f>Info_1!D18</f>
        <v>0</v>
      </c>
      <c r="M47" s="200">
        <f>SUM(K47:L47)</f>
        <v>0</v>
      </c>
      <c r="W47" s="14"/>
      <c r="X47" s="14"/>
      <c r="Y47" s="14"/>
    </row>
    <row r="48" spans="1:25" s="442" customFormat="1" ht="18.95" customHeight="1" thickBot="1" x14ac:dyDescent="0.3">
      <c r="A48" s="638"/>
      <c r="B48" s="641"/>
      <c r="C48" s="189" t="s">
        <v>51</v>
      </c>
      <c r="D48" s="168">
        <f>SUMPRODUCT(--(Takta_A!E13:E72="F"),--(Takta_A!AT13:AT72="ड")+(--(Takta_A!AT13:AT72="ई-1")+(--(Takta_A!AT13:AT72="ई-2"))))</f>
        <v>0</v>
      </c>
      <c r="E48" s="169">
        <f>SUMPRODUCT(--(Takta_A!E13:E72="M"),--(Takta_A!AT13:AT72="ड")+(--(Takta_A!AT13:AT72="ई-1")+(--(Takta_A!AT13:AT72="ई-2"))))</f>
        <v>0</v>
      </c>
      <c r="F48" s="167">
        <f t="shared" si="3"/>
        <v>0</v>
      </c>
      <c r="G48" s="180"/>
      <c r="H48" s="181"/>
      <c r="I48" s="182"/>
      <c r="J48" s="202" t="s">
        <v>65</v>
      </c>
      <c r="K48" s="203">
        <f>Info_1!E16</f>
        <v>0</v>
      </c>
      <c r="L48" s="204">
        <f>Info_1!E18</f>
        <v>0</v>
      </c>
      <c r="M48" s="205">
        <f>SUM(K48:L48)</f>
        <v>0</v>
      </c>
      <c r="W48" s="14"/>
      <c r="X48" s="14"/>
      <c r="Y48" s="14"/>
    </row>
    <row r="49" spans="1:25" ht="18.95" customHeight="1" thickBot="1" x14ac:dyDescent="0.3">
      <c r="A49" s="14"/>
      <c r="B49" s="15"/>
      <c r="H49" s="14"/>
      <c r="I49" s="15"/>
      <c r="J49" s="206" t="s">
        <v>66</v>
      </c>
      <c r="K49" s="207">
        <f>SUM(K47:K48)</f>
        <v>0</v>
      </c>
      <c r="L49" s="208">
        <f>SUM(L47:L48)</f>
        <v>0</v>
      </c>
      <c r="M49" s="209">
        <f>SUM(M47:M48)</f>
        <v>0</v>
      </c>
      <c r="W49" s="14"/>
      <c r="X49" s="14"/>
      <c r="Y49" s="14"/>
    </row>
    <row r="50" spans="1:25" s="247" customFormat="1" ht="23.1" customHeight="1" x14ac:dyDescent="0.25">
      <c r="A50" s="14"/>
      <c r="B50" s="15"/>
      <c r="C50" s="6"/>
      <c r="H50" s="14"/>
      <c r="I50" s="15"/>
      <c r="J50" s="6"/>
      <c r="P50" s="427"/>
      <c r="Q50" s="427"/>
      <c r="R50" s="427"/>
      <c r="S50" s="427"/>
      <c r="T50" s="427"/>
      <c r="U50" s="427"/>
      <c r="V50" s="427"/>
      <c r="W50" s="14"/>
      <c r="X50" s="14"/>
      <c r="Y50" s="14"/>
    </row>
    <row r="51" spans="1:25" s="247" customFormat="1" ht="23.1" customHeight="1" x14ac:dyDescent="0.25">
      <c r="A51" s="14"/>
      <c r="B51" s="672" t="s">
        <v>67</v>
      </c>
      <c r="C51" s="672"/>
      <c r="D51" s="18"/>
      <c r="E51" s="672" t="s">
        <v>68</v>
      </c>
      <c r="F51" s="672"/>
      <c r="G51" s="672"/>
      <c r="H51" s="672"/>
      <c r="I51" s="18"/>
      <c r="J51" s="679" t="s">
        <v>69</v>
      </c>
      <c r="K51" s="679"/>
      <c r="L51" s="679"/>
      <c r="M51" s="679"/>
      <c r="N51" s="18"/>
      <c r="O51" s="18"/>
      <c r="P51" s="18"/>
      <c r="Q51" s="18"/>
      <c r="R51" s="18"/>
      <c r="S51" s="427"/>
      <c r="T51" s="427"/>
      <c r="U51" s="427"/>
      <c r="V51" s="427"/>
      <c r="W51" s="14"/>
      <c r="X51" s="14"/>
      <c r="Y51" s="14"/>
    </row>
    <row r="52" spans="1:25" s="247" customFormat="1" ht="24.95" customHeight="1" x14ac:dyDescent="0.25">
      <c r="A52" s="14"/>
      <c r="B52" s="673" t="str">
        <f>Info_1!E22</f>
        <v>Class Teacher's Name</v>
      </c>
      <c r="C52" s="673"/>
      <c r="D52" s="673" t="str">
        <f>Info_1!E28</f>
        <v>HM's Name</v>
      </c>
      <c r="E52" s="673"/>
      <c r="F52" s="673"/>
      <c r="G52" s="673"/>
      <c r="H52" s="673"/>
      <c r="I52" s="673"/>
      <c r="J52" s="6"/>
      <c r="P52" s="427"/>
      <c r="Q52" s="427"/>
      <c r="R52" s="427"/>
      <c r="S52" s="427"/>
      <c r="T52" s="427"/>
      <c r="U52" s="427"/>
      <c r="V52" s="427"/>
      <c r="W52" s="14"/>
      <c r="X52" s="14"/>
      <c r="Y52" s="14"/>
    </row>
    <row r="53" spans="1:25" ht="23.1" customHeight="1" x14ac:dyDescent="0.25">
      <c r="A53" s="14"/>
      <c r="B53" s="15"/>
      <c r="H53" s="14"/>
      <c r="I53" s="15"/>
      <c r="W53" s="14"/>
      <c r="X53" s="14"/>
      <c r="Y53" s="14"/>
    </row>
    <row r="54" spans="1:25" ht="23.1" customHeight="1" x14ac:dyDescent="0.25">
      <c r="A54" s="14"/>
      <c r="B54" s="15"/>
      <c r="H54" s="14"/>
      <c r="I54" s="15"/>
      <c r="W54" s="14"/>
      <c r="X54" s="14"/>
      <c r="Y54" s="14"/>
    </row>
    <row r="55" spans="1:25" ht="23.1" customHeight="1" x14ac:dyDescent="0.25">
      <c r="A55" s="14"/>
      <c r="B55" s="15"/>
      <c r="H55" s="14"/>
      <c r="I55" s="15"/>
      <c r="W55" s="14"/>
      <c r="X55" s="14"/>
      <c r="Y55" s="14"/>
    </row>
    <row r="56" spans="1:25" ht="23.1" customHeight="1" x14ac:dyDescent="0.25">
      <c r="A56" s="14"/>
      <c r="B56" s="15"/>
      <c r="H56" s="14"/>
      <c r="I56" s="15"/>
      <c r="W56" s="14"/>
      <c r="X56" s="14"/>
      <c r="Y56" s="14"/>
    </row>
    <row r="57" spans="1:25" ht="22.5" customHeight="1" x14ac:dyDescent="0.25">
      <c r="A57" s="14"/>
      <c r="B57" s="15"/>
      <c r="H57" s="14"/>
      <c r="I57" s="15"/>
      <c r="W57" s="14"/>
      <c r="X57" s="14"/>
      <c r="Y57" s="14"/>
    </row>
    <row r="58" spans="1:25" ht="23.1" customHeight="1" x14ac:dyDescent="0.25">
      <c r="A58" s="14"/>
      <c r="B58" s="15"/>
      <c r="C58" s="19"/>
      <c r="H58" s="14"/>
      <c r="I58" s="15"/>
      <c r="J58" s="19"/>
      <c r="W58" s="14"/>
      <c r="X58" s="14"/>
      <c r="Y58" s="14"/>
    </row>
    <row r="59" spans="1:25" ht="23.1" customHeight="1" x14ac:dyDescent="0.25">
      <c r="A59" s="14"/>
      <c r="B59" s="15"/>
      <c r="H59" s="14"/>
      <c r="I59" s="15"/>
      <c r="W59" s="14"/>
      <c r="X59" s="14"/>
      <c r="Y59" s="14"/>
    </row>
    <row r="60" spans="1:25" ht="23.1" customHeight="1" x14ac:dyDescent="0.25">
      <c r="A60" s="14"/>
      <c r="B60" s="15"/>
      <c r="H60" s="14"/>
      <c r="I60" s="15"/>
    </row>
    <row r="61" spans="1:25" ht="23.1" customHeight="1" x14ac:dyDescent="0.25">
      <c r="A61" s="14"/>
      <c r="B61" s="15"/>
      <c r="H61" s="14"/>
      <c r="I61" s="15"/>
    </row>
    <row r="62" spans="1:25" ht="23.1" customHeight="1" x14ac:dyDescent="0.25">
      <c r="A62" s="14"/>
      <c r="B62" s="15"/>
      <c r="H62" s="14"/>
      <c r="I62" s="15"/>
    </row>
    <row r="63" spans="1:25" ht="23.1" customHeight="1" x14ac:dyDescent="0.25">
      <c r="A63" s="14"/>
      <c r="B63" s="15"/>
      <c r="H63" s="14"/>
      <c r="I63" s="15"/>
    </row>
    <row r="64" spans="1:25" ht="23.1" customHeight="1" x14ac:dyDescent="0.25">
      <c r="A64" s="14"/>
      <c r="B64" s="15"/>
      <c r="H64" s="14"/>
      <c r="I64" s="15"/>
    </row>
    <row r="65" spans="1:10" ht="23.1" customHeight="1" x14ac:dyDescent="0.25">
      <c r="A65" s="14"/>
      <c r="B65" s="15"/>
      <c r="C65" s="19"/>
      <c r="H65" s="14"/>
      <c r="I65" s="15"/>
      <c r="J65" s="19"/>
    </row>
    <row r="66" spans="1:10" x14ac:dyDescent="0.25">
      <c r="A66" s="14"/>
      <c r="B66" s="15"/>
      <c r="H66" s="14"/>
      <c r="I66" s="15"/>
    </row>
    <row r="67" spans="1:10" x14ac:dyDescent="0.25">
      <c r="A67" s="14"/>
      <c r="B67" s="15"/>
      <c r="H67" s="14"/>
      <c r="I67" s="15"/>
    </row>
    <row r="68" spans="1:10" x14ac:dyDescent="0.25">
      <c r="A68" s="14"/>
      <c r="B68" s="15"/>
      <c r="H68" s="14"/>
      <c r="I68" s="15"/>
    </row>
    <row r="69" spans="1:10" x14ac:dyDescent="0.25">
      <c r="A69" s="14"/>
      <c r="B69" s="15"/>
      <c r="H69" s="14"/>
      <c r="I69" s="15"/>
    </row>
    <row r="70" spans="1:10" x14ac:dyDescent="0.25">
      <c r="A70" s="14"/>
      <c r="B70" s="15"/>
      <c r="H70" s="14"/>
      <c r="I70" s="15"/>
    </row>
    <row r="71" spans="1:10" x14ac:dyDescent="0.25">
      <c r="A71" s="14"/>
      <c r="B71" s="15"/>
      <c r="H71" s="14"/>
      <c r="I71" s="15"/>
    </row>
    <row r="72" spans="1:10" x14ac:dyDescent="0.25">
      <c r="A72" s="14"/>
      <c r="B72" s="15"/>
      <c r="C72" s="19"/>
      <c r="H72" s="14"/>
      <c r="I72" s="15"/>
      <c r="J72" s="19"/>
    </row>
    <row r="73" spans="1:10" x14ac:dyDescent="0.25">
      <c r="A73" s="14"/>
      <c r="B73" s="15"/>
      <c r="H73" s="14"/>
      <c r="I73" s="15"/>
    </row>
    <row r="74" spans="1:10" x14ac:dyDescent="0.25">
      <c r="A74" s="14"/>
      <c r="B74" s="15"/>
      <c r="H74" s="14"/>
      <c r="I74" s="15"/>
    </row>
    <row r="75" spans="1:10" x14ac:dyDescent="0.25">
      <c r="A75" s="14"/>
      <c r="B75" s="15"/>
      <c r="H75" s="14"/>
      <c r="I75" s="15"/>
    </row>
    <row r="76" spans="1:10" x14ac:dyDescent="0.25">
      <c r="A76" s="14"/>
      <c r="B76" s="15"/>
      <c r="H76" s="14"/>
      <c r="I76" s="15"/>
    </row>
  </sheetData>
  <sheetProtection algorithmName="SHA-512" hashValue="4IxXMN6bKwfszGoSHMuFI2HN9BBnwUIU+9czWSUFmNob33QCmrZFOXgtD4hvwoQtwiJ25fKIQ4x0xYKQbAwjng==" saltValue="aB0WNzJCwAmiXrqCVoVSYg==" spinCount="100000" sheet="1" objects="1" scenarios="1"/>
  <mergeCells count="51">
    <mergeCell ref="B51:C51"/>
    <mergeCell ref="E51:H51"/>
    <mergeCell ref="B52:C52"/>
    <mergeCell ref="D52:I52"/>
    <mergeCell ref="Q5:U5"/>
    <mergeCell ref="Q13:X20"/>
    <mergeCell ref="Q7:X11"/>
    <mergeCell ref="I28:I34"/>
    <mergeCell ref="P36:Q36"/>
    <mergeCell ref="P37:Q37"/>
    <mergeCell ref="P38:Q38"/>
    <mergeCell ref="J51:M51"/>
    <mergeCell ref="K44:L44"/>
    <mergeCell ref="P39:Q39"/>
    <mergeCell ref="K1:M1"/>
    <mergeCell ref="A3:B3"/>
    <mergeCell ref="A6:F6"/>
    <mergeCell ref="H6:M6"/>
    <mergeCell ref="A4:M4"/>
    <mergeCell ref="C3:I3"/>
    <mergeCell ref="H1:J1"/>
    <mergeCell ref="B1:E1"/>
    <mergeCell ref="A7:A13"/>
    <mergeCell ref="B7:B13"/>
    <mergeCell ref="G7:G34"/>
    <mergeCell ref="H7:H13"/>
    <mergeCell ref="I7:I13"/>
    <mergeCell ref="A14:A20"/>
    <mergeCell ref="B14:B20"/>
    <mergeCell ref="H14:H20"/>
    <mergeCell ref="I14:I20"/>
    <mergeCell ref="A21:A27"/>
    <mergeCell ref="B21:B27"/>
    <mergeCell ref="H21:H27"/>
    <mergeCell ref="I21:I27"/>
    <mergeCell ref="A28:A34"/>
    <mergeCell ref="B28:B34"/>
    <mergeCell ref="H28:H34"/>
    <mergeCell ref="A35:A41"/>
    <mergeCell ref="B35:B41"/>
    <mergeCell ref="H36:I43"/>
    <mergeCell ref="K36:L36"/>
    <mergeCell ref="K37:L37"/>
    <mergeCell ref="K38:L38"/>
    <mergeCell ref="K39:L39"/>
    <mergeCell ref="K40:L40"/>
    <mergeCell ref="K41:L41"/>
    <mergeCell ref="K42:L42"/>
    <mergeCell ref="K43:L43"/>
    <mergeCell ref="A42:A48"/>
    <mergeCell ref="B42:B48"/>
  </mergeCells>
  <printOptions horizontalCentered="1"/>
  <pageMargins left="0.27559055118110237" right="0.27559055118110237" top="0.31496062992125984" bottom="0.35433070866141736" header="0.19685039370078741" footer="0.19685039370078741"/>
  <pageSetup paperSize="9" scale="8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I51"/>
  <sheetViews>
    <sheetView view="pageBreakPreview" zoomScale="90" zoomScaleNormal="100" zoomScaleSheetLayoutView="90" workbookViewId="0">
      <selection activeCell="N20" sqref="N20:O20"/>
    </sheetView>
  </sheetViews>
  <sheetFormatPr defaultRowHeight="15.75" x14ac:dyDescent="0.3"/>
  <cols>
    <col min="1" max="1" width="2" style="210" customWidth="1"/>
    <col min="2" max="13" width="4.7109375" style="210" customWidth="1"/>
    <col min="14" max="15" width="5.5703125" style="210" customWidth="1"/>
    <col min="16" max="21" width="4.7109375" style="210" customWidth="1"/>
    <col min="22" max="16384" width="9.140625" style="211"/>
  </cols>
  <sheetData>
    <row r="1" spans="1:35" ht="5.25" customHeight="1" x14ac:dyDescent="0.3"/>
    <row r="2" spans="1:35" ht="7.5" customHeight="1" x14ac:dyDescent="0.3"/>
    <row r="3" spans="1:35" ht="20.25" x14ac:dyDescent="0.35">
      <c r="C3" s="684" t="str">
        <f>Takta_A!B2</f>
        <v>बृहन्मुंबई महानगरपालिका - शिक्षण विभाग</v>
      </c>
      <c r="D3" s="684"/>
      <c r="E3" s="684"/>
      <c r="F3" s="684"/>
      <c r="G3" s="684"/>
      <c r="H3" s="684"/>
      <c r="I3" s="684"/>
      <c r="J3" s="684"/>
      <c r="K3" s="684"/>
      <c r="L3" s="684"/>
      <c r="M3" s="684"/>
      <c r="N3" s="684"/>
      <c r="O3" s="684"/>
      <c r="P3" s="684"/>
      <c r="Q3" s="684"/>
      <c r="R3" s="684"/>
      <c r="S3" s="443"/>
    </row>
    <row r="4" spans="1:35" ht="10.5" customHeight="1" x14ac:dyDescent="0.3">
      <c r="E4" s="212"/>
      <c r="F4" s="212"/>
      <c r="G4" s="212"/>
      <c r="H4" s="212"/>
      <c r="I4" s="212"/>
      <c r="J4" s="212"/>
      <c r="K4" s="212"/>
      <c r="L4" s="212"/>
      <c r="M4" s="212"/>
      <c r="N4" s="212"/>
      <c r="O4" s="212"/>
      <c r="P4" s="212"/>
      <c r="Q4" s="212"/>
      <c r="R4" s="212"/>
      <c r="S4" s="212"/>
      <c r="V4" s="212"/>
      <c r="W4" s="212"/>
      <c r="X4" s="212"/>
      <c r="Y4" s="212"/>
      <c r="Z4" s="212"/>
      <c r="AA4" s="212"/>
      <c r="AB4" s="212"/>
      <c r="AC4" s="212"/>
      <c r="AD4" s="212"/>
      <c r="AE4" s="212"/>
      <c r="AF4" s="212"/>
      <c r="AG4" s="212"/>
      <c r="AH4" s="212"/>
      <c r="AI4" s="212"/>
    </row>
    <row r="5" spans="1:35" ht="20.25" x14ac:dyDescent="0.35">
      <c r="D5" s="685" t="s">
        <v>205</v>
      </c>
      <c r="E5" s="685"/>
      <c r="F5" s="685"/>
      <c r="G5" s="685"/>
      <c r="H5" s="685"/>
      <c r="I5" s="685"/>
      <c r="J5" s="685"/>
      <c r="K5" s="685"/>
      <c r="L5" s="685"/>
      <c r="M5" s="685"/>
      <c r="N5" s="80">
        <f>Takta_A!Q3</f>
        <v>2</v>
      </c>
      <c r="O5" s="480"/>
      <c r="P5" s="480"/>
      <c r="Q5" s="480"/>
      <c r="R5" s="480"/>
    </row>
    <row r="6" spans="1:35" ht="10.5" customHeight="1" x14ac:dyDescent="0.3">
      <c r="E6" s="212"/>
      <c r="F6" s="212"/>
      <c r="G6" s="212"/>
      <c r="H6" s="212"/>
      <c r="I6" s="212"/>
      <c r="J6" s="212"/>
      <c r="K6" s="212"/>
      <c r="L6" s="212"/>
      <c r="M6" s="212"/>
      <c r="N6" s="212"/>
      <c r="O6" s="212"/>
      <c r="P6" s="212"/>
      <c r="Q6" s="212"/>
      <c r="R6" s="212"/>
      <c r="S6" s="212"/>
      <c r="V6" s="212"/>
      <c r="W6" s="212"/>
      <c r="X6" s="212"/>
      <c r="Y6" s="212"/>
      <c r="Z6" s="212"/>
      <c r="AA6" s="212"/>
      <c r="AB6" s="212"/>
      <c r="AC6" s="212"/>
      <c r="AD6" s="212"/>
      <c r="AE6" s="212"/>
      <c r="AF6" s="212"/>
      <c r="AG6" s="212"/>
      <c r="AH6" s="212"/>
      <c r="AI6" s="212"/>
    </row>
    <row r="7" spans="1:35" ht="21" x14ac:dyDescent="0.35">
      <c r="B7" s="684" t="s">
        <v>1</v>
      </c>
      <c r="C7" s="684"/>
      <c r="D7" s="697" t="str">
        <f>Info_1!D5</f>
        <v>School Name</v>
      </c>
      <c r="E7" s="697"/>
      <c r="F7" s="697"/>
      <c r="G7" s="697"/>
      <c r="H7" s="697"/>
      <c r="I7" s="697"/>
      <c r="J7" s="697"/>
      <c r="K7" s="697"/>
      <c r="L7" s="697"/>
      <c r="M7" s="697"/>
      <c r="N7" s="697"/>
      <c r="O7" s="697"/>
      <c r="P7" s="697"/>
      <c r="Q7" s="697"/>
      <c r="R7" s="697"/>
      <c r="S7" s="697"/>
      <c r="T7" s="697"/>
      <c r="U7" s="697"/>
      <c r="W7" s="706"/>
      <c r="X7" s="706"/>
      <c r="Y7" s="706"/>
      <c r="Z7" s="213"/>
    </row>
    <row r="8" spans="1:35" ht="10.5" customHeight="1" x14ac:dyDescent="0.3">
      <c r="E8" s="212"/>
      <c r="F8" s="212"/>
      <c r="G8" s="212"/>
      <c r="H8" s="212"/>
      <c r="I8" s="212"/>
      <c r="J8" s="212"/>
      <c r="K8" s="212"/>
      <c r="L8" s="212"/>
      <c r="M8" s="212"/>
      <c r="N8" s="212"/>
      <c r="O8" s="212"/>
      <c r="P8" s="212"/>
      <c r="Q8" s="212"/>
      <c r="R8" s="212"/>
      <c r="S8" s="212"/>
      <c r="V8" s="212"/>
      <c r="W8" s="212"/>
      <c r="X8" s="212"/>
      <c r="Y8" s="212"/>
      <c r="Z8" s="212"/>
      <c r="AA8" s="212"/>
      <c r="AB8" s="212"/>
      <c r="AC8" s="212"/>
      <c r="AD8" s="212"/>
      <c r="AE8" s="212"/>
      <c r="AF8" s="212"/>
      <c r="AG8" s="212"/>
      <c r="AH8" s="212"/>
      <c r="AI8" s="212"/>
    </row>
    <row r="9" spans="1:35" s="215" customFormat="1" ht="22.5" x14ac:dyDescent="0.25">
      <c r="A9" s="214"/>
      <c r="B9" s="686" t="s">
        <v>92</v>
      </c>
      <c r="C9" s="687"/>
      <c r="D9" s="688">
        <f>Info_1!D13</f>
        <v>6</v>
      </c>
      <c r="E9" s="688"/>
      <c r="F9" s="214"/>
      <c r="G9" s="686" t="s">
        <v>40</v>
      </c>
      <c r="H9" s="687"/>
      <c r="I9" s="688" t="str">
        <f>Info_1!F13</f>
        <v>A</v>
      </c>
      <c r="J9" s="688"/>
      <c r="K9" s="214"/>
      <c r="M9" s="479"/>
      <c r="N9" s="479" t="s">
        <v>93</v>
      </c>
      <c r="P9" s="478"/>
      <c r="Q9" s="683" t="str">
        <f>Takta_A!AG3</f>
        <v>2024 - 25</v>
      </c>
      <c r="R9" s="683"/>
      <c r="S9" s="683"/>
      <c r="T9" s="683"/>
      <c r="U9" s="214"/>
    </row>
    <row r="10" spans="1:35" ht="10.5" customHeight="1" x14ac:dyDescent="0.3">
      <c r="E10" s="212"/>
      <c r="F10" s="212"/>
      <c r="G10" s="212"/>
      <c r="H10" s="212"/>
      <c r="I10" s="212"/>
      <c r="J10" s="212"/>
      <c r="K10" s="212"/>
      <c r="L10" s="212"/>
      <c r="M10" s="212"/>
      <c r="N10" s="212"/>
      <c r="O10" s="212"/>
      <c r="P10" s="212"/>
      <c r="Q10" s="212"/>
      <c r="R10" s="212"/>
      <c r="S10" s="212"/>
      <c r="V10" s="212"/>
      <c r="W10" s="212"/>
      <c r="X10" s="212"/>
      <c r="Y10" s="212"/>
      <c r="Z10" s="212"/>
      <c r="AA10" s="212"/>
      <c r="AB10" s="212"/>
      <c r="AC10" s="212"/>
      <c r="AD10" s="212"/>
      <c r="AE10" s="212"/>
      <c r="AF10" s="212"/>
      <c r="AG10" s="212"/>
      <c r="AH10" s="212"/>
      <c r="AI10" s="212"/>
    </row>
    <row r="11" spans="1:35" ht="20.25" x14ac:dyDescent="0.35">
      <c r="D11" s="684" t="s">
        <v>74</v>
      </c>
      <c r="E11" s="684"/>
      <c r="F11" s="684"/>
      <c r="G11" s="684"/>
      <c r="H11" s="684"/>
      <c r="I11" s="684"/>
      <c r="J11" s="684"/>
      <c r="K11" s="684"/>
      <c r="L11" s="684"/>
      <c r="M11" s="684"/>
      <c r="N11" s="684"/>
      <c r="O11" s="684"/>
      <c r="P11" s="684"/>
      <c r="Q11" s="684"/>
      <c r="R11" s="443"/>
      <c r="S11" s="477"/>
      <c r="T11" s="216"/>
    </row>
    <row r="12" spans="1:35" ht="6" customHeight="1" x14ac:dyDescent="0.3">
      <c r="A12" s="216"/>
      <c r="B12" s="216"/>
      <c r="C12" s="217"/>
      <c r="D12" s="700" t="s">
        <v>75</v>
      </c>
      <c r="E12" s="700"/>
      <c r="F12" s="700" t="s">
        <v>65</v>
      </c>
      <c r="G12" s="700"/>
      <c r="H12" s="700" t="s">
        <v>66</v>
      </c>
      <c r="I12" s="700"/>
      <c r="J12" s="700" t="s">
        <v>76</v>
      </c>
      <c r="K12" s="700"/>
      <c r="L12" s="700" t="s">
        <v>77</v>
      </c>
      <c r="M12" s="700"/>
      <c r="N12" s="700" t="s">
        <v>78</v>
      </c>
      <c r="O12" s="700"/>
      <c r="P12" s="700" t="s">
        <v>79</v>
      </c>
      <c r="Q12" s="700"/>
      <c r="R12" s="701" t="s">
        <v>200</v>
      </c>
      <c r="S12" s="219"/>
      <c r="T12" s="219"/>
      <c r="U12" s="216"/>
    </row>
    <row r="13" spans="1:35" ht="18" customHeight="1" x14ac:dyDescent="0.3">
      <c r="A13" s="218"/>
      <c r="B13" s="219"/>
      <c r="C13" s="220"/>
      <c r="D13" s="700"/>
      <c r="E13" s="700"/>
      <c r="F13" s="700"/>
      <c r="G13" s="700"/>
      <c r="H13" s="700"/>
      <c r="I13" s="700"/>
      <c r="J13" s="700"/>
      <c r="K13" s="700"/>
      <c r="L13" s="700"/>
      <c r="M13" s="700"/>
      <c r="N13" s="700"/>
      <c r="O13" s="700"/>
      <c r="P13" s="700"/>
      <c r="Q13" s="700"/>
      <c r="R13" s="701"/>
      <c r="S13" s="216"/>
      <c r="T13" s="216"/>
      <c r="U13" s="218"/>
    </row>
    <row r="14" spans="1:35" ht="24" x14ac:dyDescent="0.3">
      <c r="B14" s="216"/>
      <c r="C14" s="221"/>
      <c r="D14" s="222" t="s">
        <v>80</v>
      </c>
      <c r="E14" s="223" t="s">
        <v>42</v>
      </c>
      <c r="F14" s="222" t="s">
        <v>80</v>
      </c>
      <c r="G14" s="223" t="s">
        <v>42</v>
      </c>
      <c r="H14" s="222" t="s">
        <v>80</v>
      </c>
      <c r="I14" s="223" t="s">
        <v>42</v>
      </c>
      <c r="J14" s="222" t="s">
        <v>80</v>
      </c>
      <c r="K14" s="223" t="s">
        <v>42</v>
      </c>
      <c r="L14" s="222" t="s">
        <v>80</v>
      </c>
      <c r="M14" s="223" t="s">
        <v>42</v>
      </c>
      <c r="N14" s="222" t="s">
        <v>80</v>
      </c>
      <c r="O14" s="223" t="s">
        <v>42</v>
      </c>
      <c r="P14" s="222" t="s">
        <v>80</v>
      </c>
      <c r="Q14" s="223" t="s">
        <v>42</v>
      </c>
      <c r="R14" s="701"/>
      <c r="S14" s="216"/>
      <c r="T14" s="216"/>
    </row>
    <row r="15" spans="1:35" ht="21.95" customHeight="1" x14ac:dyDescent="0.3">
      <c r="B15" s="216"/>
      <c r="C15" s="221"/>
      <c r="D15" s="246">
        <f>Info_1!D16</f>
        <v>0</v>
      </c>
      <c r="E15" s="246">
        <f>Info_1!D18</f>
        <v>0</v>
      </c>
      <c r="F15" s="246">
        <f>Info_1!E16</f>
        <v>0</v>
      </c>
      <c r="G15" s="246">
        <f>Info_1!E18</f>
        <v>0</v>
      </c>
      <c r="H15" s="246">
        <f>Info_1!F16</f>
        <v>0</v>
      </c>
      <c r="I15" s="246">
        <f>Info_1!F18</f>
        <v>0</v>
      </c>
      <c r="J15" s="224"/>
      <c r="K15" s="225"/>
      <c r="L15" s="224"/>
      <c r="M15" s="225"/>
      <c r="N15" s="224"/>
      <c r="O15" s="225"/>
      <c r="P15" s="226"/>
      <c r="Q15" s="227"/>
      <c r="R15" s="701"/>
      <c r="S15" s="216"/>
      <c r="T15" s="216"/>
      <c r="W15" s="711"/>
      <c r="X15" s="710"/>
      <c r="Y15" s="710"/>
      <c r="Z15" s="710"/>
      <c r="AA15" s="710"/>
      <c r="AB15" s="710"/>
      <c r="AC15" s="710"/>
      <c r="AD15" s="710"/>
    </row>
    <row r="16" spans="1:35" ht="21.95" customHeight="1" x14ac:dyDescent="0.3">
      <c r="B16" s="216"/>
      <c r="C16" s="228"/>
      <c r="D16" s="716">
        <f>Info_1!D20</f>
        <v>0</v>
      </c>
      <c r="E16" s="716"/>
      <c r="F16" s="716">
        <f>Info_1!E20</f>
        <v>0</v>
      </c>
      <c r="G16" s="716"/>
      <c r="H16" s="716">
        <f>Info_1!F20</f>
        <v>0</v>
      </c>
      <c r="I16" s="716"/>
      <c r="J16" s="698"/>
      <c r="K16" s="698"/>
      <c r="L16" s="698"/>
      <c r="M16" s="698"/>
      <c r="N16" s="698"/>
      <c r="O16" s="698"/>
      <c r="P16" s="699"/>
      <c r="Q16" s="699"/>
      <c r="R16" s="701"/>
      <c r="S16" s="219"/>
      <c r="T16" s="219"/>
      <c r="W16" s="712"/>
      <c r="X16" s="710"/>
      <c r="Y16" s="710"/>
      <c r="Z16" s="710"/>
      <c r="AA16" s="710"/>
      <c r="AB16" s="710"/>
      <c r="AC16" s="710"/>
      <c r="AD16" s="710"/>
    </row>
    <row r="18" spans="1:30" ht="17.25" x14ac:dyDescent="0.3">
      <c r="A18" s="229"/>
      <c r="B18" s="229"/>
      <c r="C18" s="229"/>
      <c r="D18" s="713" t="s">
        <v>81</v>
      </c>
      <c r="E18" s="713"/>
      <c r="F18" s="713"/>
      <c r="G18" s="713"/>
      <c r="H18" s="713"/>
      <c r="I18" s="713"/>
      <c r="J18" s="713"/>
      <c r="K18" s="713"/>
      <c r="L18" s="713"/>
      <c r="M18" s="713"/>
      <c r="N18" s="713"/>
      <c r="O18" s="713"/>
      <c r="P18" s="713"/>
      <c r="Q18" s="713"/>
      <c r="R18" s="445"/>
      <c r="S18" s="445"/>
      <c r="T18" s="229"/>
      <c r="U18" s="229"/>
      <c r="X18" s="714"/>
      <c r="Y18" s="714"/>
      <c r="Z18" s="714"/>
      <c r="AA18" s="714"/>
      <c r="AB18" s="714"/>
      <c r="AC18" s="714"/>
      <c r="AD18" s="714"/>
    </row>
    <row r="19" spans="1:30" ht="6" customHeight="1" x14ac:dyDescent="0.3">
      <c r="X19" s="714"/>
      <c r="Y19" s="714"/>
      <c r="Z19" s="714"/>
      <c r="AA19" s="714"/>
      <c r="AB19" s="714"/>
      <c r="AC19" s="714"/>
      <c r="AD19" s="714"/>
    </row>
    <row r="20" spans="1:30" x14ac:dyDescent="0.3">
      <c r="B20" s="700" t="s">
        <v>82</v>
      </c>
      <c r="C20" s="700"/>
      <c r="D20" s="700" t="s">
        <v>21</v>
      </c>
      <c r="E20" s="700"/>
      <c r="F20" s="700" t="s">
        <v>144</v>
      </c>
      <c r="G20" s="700"/>
      <c r="H20" s="700" t="s">
        <v>83</v>
      </c>
      <c r="I20" s="700"/>
      <c r="J20" s="700" t="s">
        <v>72</v>
      </c>
      <c r="K20" s="700"/>
      <c r="L20" s="700" t="s">
        <v>71</v>
      </c>
      <c r="M20" s="700"/>
      <c r="N20" s="709" t="s">
        <v>219</v>
      </c>
      <c r="O20" s="709"/>
      <c r="P20" s="704" t="s">
        <v>24</v>
      </c>
      <c r="Q20" s="705"/>
      <c r="R20" s="704" t="s">
        <v>23</v>
      </c>
      <c r="S20" s="705"/>
      <c r="T20" s="700" t="s">
        <v>84</v>
      </c>
      <c r="U20" s="700"/>
      <c r="X20" s="714"/>
      <c r="Y20" s="714"/>
      <c r="Z20" s="714"/>
      <c r="AA20" s="714"/>
      <c r="AB20" s="714"/>
      <c r="AC20" s="714"/>
      <c r="AD20" s="714"/>
    </row>
    <row r="21" spans="1:30" ht="24" x14ac:dyDescent="0.3">
      <c r="B21" s="222" t="s">
        <v>80</v>
      </c>
      <c r="C21" s="223" t="s">
        <v>42</v>
      </c>
      <c r="D21" s="222" t="s">
        <v>80</v>
      </c>
      <c r="E21" s="223" t="s">
        <v>42</v>
      </c>
      <c r="F21" s="222" t="s">
        <v>80</v>
      </c>
      <c r="G21" s="223" t="s">
        <v>42</v>
      </c>
      <c r="H21" s="222" t="s">
        <v>80</v>
      </c>
      <c r="I21" s="223" t="s">
        <v>42</v>
      </c>
      <c r="J21" s="222" t="s">
        <v>80</v>
      </c>
      <c r="K21" s="223" t="s">
        <v>42</v>
      </c>
      <c r="L21" s="222" t="s">
        <v>80</v>
      </c>
      <c r="M21" s="223" t="s">
        <v>42</v>
      </c>
      <c r="N21" s="222" t="s">
        <v>80</v>
      </c>
      <c r="O21" s="223" t="s">
        <v>42</v>
      </c>
      <c r="P21" s="222" t="s">
        <v>80</v>
      </c>
      <c r="Q21" s="223" t="s">
        <v>42</v>
      </c>
      <c r="R21" s="222" t="s">
        <v>80</v>
      </c>
      <c r="S21" s="223" t="s">
        <v>42</v>
      </c>
      <c r="T21" s="222" t="s">
        <v>80</v>
      </c>
      <c r="U21" s="223" t="s">
        <v>42</v>
      </c>
    </row>
    <row r="22" spans="1:30" ht="21.95" customHeight="1" x14ac:dyDescent="0.3">
      <c r="B22" s="226"/>
      <c r="C22" s="227"/>
      <c r="D22" s="226"/>
      <c r="E22" s="227"/>
      <c r="F22" s="226"/>
      <c r="G22" s="227"/>
      <c r="H22" s="227"/>
      <c r="I22" s="227"/>
      <c r="J22" s="226"/>
      <c r="K22" s="227"/>
      <c r="L22" s="226"/>
      <c r="M22" s="227"/>
      <c r="N22" s="226"/>
      <c r="O22" s="227"/>
      <c r="P22" s="226"/>
      <c r="Q22" s="227"/>
      <c r="R22" s="444"/>
      <c r="S22" s="444"/>
      <c r="T22" s="226"/>
      <c r="U22" s="227"/>
      <c r="W22" s="711"/>
      <c r="X22" s="710"/>
      <c r="Y22" s="710"/>
      <c r="Z22" s="710"/>
      <c r="AA22" s="710"/>
      <c r="AB22" s="710"/>
      <c r="AC22" s="710"/>
      <c r="AD22" s="710"/>
    </row>
    <row r="23" spans="1:30" ht="21.95" customHeight="1" x14ac:dyDescent="0.3">
      <c r="B23" s="682"/>
      <c r="C23" s="682"/>
      <c r="D23" s="682"/>
      <c r="E23" s="682"/>
      <c r="F23" s="682"/>
      <c r="G23" s="682"/>
      <c r="H23" s="682"/>
      <c r="I23" s="682"/>
      <c r="J23" s="682"/>
      <c r="K23" s="682"/>
      <c r="L23" s="682"/>
      <c r="M23" s="682"/>
      <c r="N23" s="682"/>
      <c r="O23" s="682"/>
      <c r="P23" s="682"/>
      <c r="Q23" s="682"/>
      <c r="R23" s="702"/>
      <c r="S23" s="703"/>
      <c r="T23" s="682"/>
      <c r="U23" s="682"/>
      <c r="W23" s="712"/>
      <c r="X23" s="710"/>
      <c r="Y23" s="710"/>
      <c r="Z23" s="710"/>
      <c r="AA23" s="710"/>
      <c r="AB23" s="710"/>
      <c r="AC23" s="710"/>
      <c r="AD23" s="710"/>
    </row>
    <row r="24" spans="1:30" ht="6" customHeight="1" x14ac:dyDescent="0.3"/>
    <row r="25" spans="1:30" x14ac:dyDescent="0.3">
      <c r="F25" s="216"/>
      <c r="G25" s="216"/>
      <c r="H25" s="216"/>
      <c r="I25" s="216"/>
      <c r="J25" s="216"/>
      <c r="K25" s="216"/>
      <c r="L25" s="216"/>
      <c r="M25" s="216"/>
    </row>
    <row r="26" spans="1:30" ht="17.25" x14ac:dyDescent="0.25">
      <c r="A26" s="689" t="s">
        <v>94</v>
      </c>
      <c r="B26" s="689"/>
      <c r="C26" s="689"/>
      <c r="D26" s="689"/>
      <c r="E26" s="689"/>
      <c r="F26" s="690" t="str">
        <f>Info_1!E24</f>
        <v>Type Here - Prepaired By</v>
      </c>
      <c r="G26" s="690"/>
      <c r="H26" s="690"/>
      <c r="I26" s="690"/>
      <c r="J26" s="690"/>
      <c r="K26" s="690"/>
      <c r="L26" s="690"/>
      <c r="M26" s="230"/>
      <c r="N26" s="691" t="s">
        <v>85</v>
      </c>
      <c r="O26" s="691"/>
      <c r="P26" s="231"/>
      <c r="Q26" s="232"/>
      <c r="R26" s="232"/>
      <c r="S26" s="232"/>
      <c r="T26" s="232"/>
      <c r="U26" s="232"/>
      <c r="X26" s="708"/>
      <c r="Y26" s="708"/>
    </row>
    <row r="27" spans="1:30" ht="17.25" x14ac:dyDescent="0.25">
      <c r="A27" s="233"/>
      <c r="B27" s="234"/>
      <c r="C27" s="234"/>
      <c r="D27" s="234"/>
      <c r="E27" s="234"/>
      <c r="F27" s="235"/>
      <c r="G27" s="235"/>
      <c r="H27" s="235"/>
      <c r="I27" s="235"/>
      <c r="J27" s="230"/>
      <c r="K27" s="230"/>
      <c r="L27" s="230"/>
      <c r="M27" s="230"/>
      <c r="N27" s="236"/>
      <c r="O27" s="236"/>
      <c r="P27" s="236"/>
      <c r="Q27" s="230"/>
      <c r="R27" s="230"/>
      <c r="S27" s="230"/>
      <c r="T27" s="230"/>
      <c r="U27" s="230"/>
      <c r="X27" s="708"/>
      <c r="Y27" s="708"/>
    </row>
    <row r="28" spans="1:30" ht="17.25" x14ac:dyDescent="0.25">
      <c r="A28" s="689" t="s">
        <v>95</v>
      </c>
      <c r="B28" s="689"/>
      <c r="C28" s="689"/>
      <c r="D28" s="689"/>
      <c r="E28" s="689"/>
      <c r="F28" s="690" t="str">
        <f>Info_1!E26</f>
        <v>Type Here - Checked By</v>
      </c>
      <c r="G28" s="690"/>
      <c r="H28" s="690"/>
      <c r="I28" s="690"/>
      <c r="J28" s="690"/>
      <c r="K28" s="690"/>
      <c r="L28" s="690"/>
      <c r="M28" s="230"/>
      <c r="N28" s="691" t="s">
        <v>85</v>
      </c>
      <c r="O28" s="691"/>
      <c r="P28" s="231"/>
      <c r="Q28" s="232"/>
      <c r="R28" s="232"/>
      <c r="S28" s="232"/>
      <c r="T28" s="232"/>
      <c r="U28" s="232"/>
    </row>
    <row r="29" spans="1:30" ht="17.25" x14ac:dyDescent="0.25">
      <c r="A29" s="233"/>
      <c r="B29" s="234"/>
      <c r="C29" s="234"/>
      <c r="D29" s="234"/>
      <c r="E29" s="234"/>
      <c r="F29" s="235"/>
      <c r="G29" s="235"/>
      <c r="H29" s="235"/>
      <c r="I29" s="235"/>
      <c r="J29" s="230"/>
      <c r="K29" s="230"/>
      <c r="L29" s="230"/>
      <c r="M29" s="230"/>
      <c r="N29" s="236"/>
      <c r="O29" s="236"/>
      <c r="P29" s="236"/>
      <c r="Q29" s="230"/>
      <c r="R29" s="230"/>
      <c r="S29" s="230"/>
      <c r="T29" s="230"/>
      <c r="U29" s="230"/>
      <c r="X29" s="707"/>
      <c r="Y29" s="707"/>
      <c r="Z29" s="707"/>
      <c r="AA29" s="707"/>
      <c r="AB29" s="707"/>
      <c r="AC29" s="707"/>
      <c r="AD29" s="707"/>
    </row>
    <row r="30" spans="1:30" ht="17.25" x14ac:dyDescent="0.25">
      <c r="A30" s="689" t="s">
        <v>96</v>
      </c>
      <c r="B30" s="689"/>
      <c r="C30" s="689"/>
      <c r="D30" s="689"/>
      <c r="E30" s="689"/>
      <c r="F30" s="690" t="str">
        <f>Info_1!E22</f>
        <v>Class Teacher's Name</v>
      </c>
      <c r="G30" s="690"/>
      <c r="H30" s="690"/>
      <c r="I30" s="690"/>
      <c r="J30" s="690"/>
      <c r="K30" s="690"/>
      <c r="L30" s="690"/>
      <c r="M30" s="230"/>
      <c r="N30" s="691" t="s">
        <v>85</v>
      </c>
      <c r="O30" s="691"/>
      <c r="P30" s="231"/>
      <c r="Q30" s="232"/>
      <c r="R30" s="232"/>
      <c r="S30" s="232"/>
      <c r="T30" s="232"/>
      <c r="U30" s="232"/>
      <c r="X30" s="707"/>
      <c r="Y30" s="707"/>
      <c r="Z30" s="707"/>
      <c r="AA30" s="707"/>
      <c r="AB30" s="707"/>
      <c r="AC30" s="707"/>
      <c r="AD30" s="707"/>
    </row>
    <row r="31" spans="1:30" x14ac:dyDescent="0.3">
      <c r="K31" s="216"/>
      <c r="L31" s="216"/>
      <c r="M31" s="216"/>
      <c r="N31" s="216"/>
      <c r="O31" s="216"/>
      <c r="P31" s="216"/>
      <c r="Q31" s="216"/>
      <c r="R31" s="216"/>
      <c r="S31" s="216"/>
      <c r="T31" s="216"/>
      <c r="U31" s="216"/>
      <c r="X31" s="707"/>
      <c r="Y31" s="707"/>
      <c r="Z31" s="707"/>
      <c r="AA31" s="707"/>
      <c r="AB31" s="707"/>
      <c r="AC31" s="707"/>
      <c r="AD31" s="707"/>
    </row>
    <row r="32" spans="1:30" x14ac:dyDescent="0.3">
      <c r="E32" s="216"/>
      <c r="F32" s="216"/>
      <c r="G32" s="216"/>
      <c r="H32" s="216"/>
      <c r="I32" s="216"/>
      <c r="J32" s="216"/>
      <c r="X32" s="707"/>
      <c r="Y32" s="707"/>
      <c r="Z32" s="707"/>
      <c r="AA32" s="707"/>
      <c r="AB32" s="707"/>
      <c r="AC32" s="707"/>
      <c r="AD32" s="707"/>
    </row>
    <row r="33" spans="1:30" ht="17.25" x14ac:dyDescent="0.3">
      <c r="A33" s="237" t="s">
        <v>97</v>
      </c>
      <c r="B33" s="237"/>
      <c r="C33" s="237"/>
      <c r="D33" s="237"/>
      <c r="E33" s="715" t="str">
        <f>Info_1!E28</f>
        <v>HM's Name</v>
      </c>
      <c r="F33" s="715"/>
      <c r="G33" s="715"/>
      <c r="H33" s="715"/>
      <c r="I33" s="715"/>
      <c r="J33" s="715"/>
      <c r="K33" s="693" t="s">
        <v>86</v>
      </c>
      <c r="L33" s="693"/>
      <c r="M33" s="693"/>
      <c r="N33" s="693"/>
      <c r="O33" s="238"/>
      <c r="P33" s="239"/>
      <c r="Q33" s="239"/>
      <c r="R33" s="239"/>
      <c r="S33" s="239"/>
      <c r="T33" s="239"/>
      <c r="U33" s="239"/>
      <c r="X33" s="707"/>
      <c r="Y33" s="707"/>
      <c r="Z33" s="707"/>
      <c r="AA33" s="707"/>
      <c r="AB33" s="707"/>
      <c r="AC33" s="707"/>
      <c r="AD33" s="707"/>
    </row>
    <row r="34" spans="1:30" ht="16.5" x14ac:dyDescent="0.3">
      <c r="A34" s="36"/>
      <c r="B34" s="36"/>
      <c r="C34" s="36"/>
      <c r="D34" s="36"/>
      <c r="E34" s="36"/>
      <c r="F34" s="36"/>
      <c r="G34" s="36"/>
      <c r="H34" s="36"/>
      <c r="I34" s="36"/>
      <c r="X34" s="707"/>
      <c r="Y34" s="707"/>
      <c r="Z34" s="707"/>
      <c r="AA34" s="707"/>
      <c r="AB34" s="707"/>
      <c r="AC34" s="707"/>
      <c r="AD34" s="707"/>
    </row>
    <row r="36" spans="1:30" ht="16.5" x14ac:dyDescent="0.3">
      <c r="A36" s="694" t="s">
        <v>87</v>
      </c>
      <c r="B36" s="694"/>
      <c r="C36" s="694"/>
    </row>
    <row r="37" spans="1:30" ht="16.5" x14ac:dyDescent="0.3">
      <c r="A37" s="55"/>
      <c r="B37" s="55"/>
      <c r="C37" s="240"/>
      <c r="D37" s="240"/>
      <c r="E37" s="241"/>
      <c r="F37" s="241"/>
      <c r="G37" s="239"/>
      <c r="H37" s="239"/>
      <c r="I37" s="239"/>
      <c r="J37" s="239"/>
    </row>
    <row r="38" spans="1:30" ht="17.25" x14ac:dyDescent="0.3">
      <c r="A38" s="242" t="s">
        <v>88</v>
      </c>
      <c r="K38" s="229" t="s">
        <v>85</v>
      </c>
      <c r="M38" s="239"/>
      <c r="N38" s="239"/>
      <c r="O38" s="239"/>
    </row>
    <row r="39" spans="1:30" ht="20.25" customHeight="1" x14ac:dyDescent="0.3">
      <c r="C39" s="239"/>
      <c r="D39" s="239"/>
      <c r="E39" s="239"/>
      <c r="F39" s="239"/>
      <c r="G39" s="239"/>
      <c r="H39" s="239"/>
      <c r="I39" s="239"/>
      <c r="J39" s="239"/>
      <c r="M39" s="216"/>
    </row>
    <row r="40" spans="1:30" ht="17.25" x14ac:dyDescent="0.3">
      <c r="A40" s="242" t="s">
        <v>89</v>
      </c>
      <c r="K40" s="229" t="s">
        <v>85</v>
      </c>
      <c r="M40" s="239"/>
      <c r="N40" s="239"/>
      <c r="O40" s="239"/>
    </row>
    <row r="43" spans="1:30" x14ac:dyDescent="0.3">
      <c r="J43" s="214"/>
      <c r="K43" s="214"/>
      <c r="L43" s="214"/>
      <c r="M43" s="214"/>
      <c r="N43" s="214"/>
    </row>
    <row r="44" spans="1:30" ht="16.5" x14ac:dyDescent="0.3">
      <c r="O44" s="243"/>
    </row>
    <row r="45" spans="1:30" ht="16.5" x14ac:dyDescent="0.3">
      <c r="J45" s="214"/>
      <c r="K45" s="695" t="s">
        <v>86</v>
      </c>
      <c r="L45" s="695"/>
      <c r="M45" s="695"/>
      <c r="N45" s="695"/>
      <c r="O45" s="238"/>
      <c r="P45" s="239"/>
      <c r="Q45" s="239"/>
      <c r="R45" s="239"/>
      <c r="S45" s="239"/>
      <c r="T45" s="239"/>
      <c r="U45" s="239"/>
    </row>
    <row r="46" spans="1:30" x14ac:dyDescent="0.3">
      <c r="J46" s="214"/>
    </row>
    <row r="47" spans="1:30" ht="16.5" x14ac:dyDescent="0.3">
      <c r="I47" s="696" t="s">
        <v>90</v>
      </c>
      <c r="J47" s="696"/>
      <c r="K47" s="696"/>
      <c r="L47" s="696"/>
      <c r="M47" s="696"/>
      <c r="N47" s="696"/>
    </row>
    <row r="49" spans="1:14" ht="16.5" x14ac:dyDescent="0.3">
      <c r="A49" s="692" t="s">
        <v>12</v>
      </c>
      <c r="B49" s="692"/>
      <c r="C49" s="692"/>
      <c r="D49" s="692"/>
      <c r="E49" s="692"/>
      <c r="F49" s="692"/>
      <c r="K49" s="696" t="s">
        <v>91</v>
      </c>
      <c r="L49" s="696"/>
      <c r="M49" s="696"/>
      <c r="N49" s="696"/>
    </row>
    <row r="50" spans="1:14" ht="8.25" customHeight="1" x14ac:dyDescent="0.3">
      <c r="K50" s="244"/>
      <c r="L50" s="244"/>
      <c r="M50" s="244"/>
      <c r="N50" s="244"/>
    </row>
    <row r="51" spans="1:14" x14ac:dyDescent="0.3">
      <c r="A51" s="245"/>
    </row>
  </sheetData>
  <sheetProtection algorithmName="SHA-512" hashValue="qimPP9FVwa3h+sjRtuno5AdeRXvMRjWn9AyIOvQo/hDUNzyFlWKQ4ZznLrUQ0hCAN/F+y5qFEAGJlqw8vuzrUQ==" saltValue="lvsBSUIo7pkBmTettc/+Bg==" spinCount="100000" sheet="1" objects="1" scenarios="1"/>
  <mergeCells count="70">
    <mergeCell ref="X18:AD20"/>
    <mergeCell ref="E33:J33"/>
    <mergeCell ref="D16:E16"/>
    <mergeCell ref="F16:G16"/>
    <mergeCell ref="H16:I16"/>
    <mergeCell ref="N23:O23"/>
    <mergeCell ref="P23:Q23"/>
    <mergeCell ref="T23:U23"/>
    <mergeCell ref="F26:L26"/>
    <mergeCell ref="N26:O26"/>
    <mergeCell ref="A28:E28"/>
    <mergeCell ref="B20:C20"/>
    <mergeCell ref="D20:E20"/>
    <mergeCell ref="F20:G20"/>
    <mergeCell ref="H20:I20"/>
    <mergeCell ref="B23:C23"/>
    <mergeCell ref="W7:Y7"/>
    <mergeCell ref="X29:AD34"/>
    <mergeCell ref="X26:Y27"/>
    <mergeCell ref="J20:K20"/>
    <mergeCell ref="L20:M20"/>
    <mergeCell ref="N20:O20"/>
    <mergeCell ref="P20:Q20"/>
    <mergeCell ref="J16:K16"/>
    <mergeCell ref="L16:M16"/>
    <mergeCell ref="X15:AD16"/>
    <mergeCell ref="W15:W16"/>
    <mergeCell ref="W22:W23"/>
    <mergeCell ref="X22:AD23"/>
    <mergeCell ref="D18:Q18"/>
    <mergeCell ref="T20:U20"/>
    <mergeCell ref="L23:M23"/>
    <mergeCell ref="A26:E26"/>
    <mergeCell ref="B7:C7"/>
    <mergeCell ref="D7:U7"/>
    <mergeCell ref="D11:Q11"/>
    <mergeCell ref="N16:O16"/>
    <mergeCell ref="P16:Q16"/>
    <mergeCell ref="P12:Q13"/>
    <mergeCell ref="H12:I13"/>
    <mergeCell ref="L12:M13"/>
    <mergeCell ref="J12:K13"/>
    <mergeCell ref="D12:E13"/>
    <mergeCell ref="F12:G13"/>
    <mergeCell ref="N12:O13"/>
    <mergeCell ref="R12:R16"/>
    <mergeCell ref="R23:S23"/>
    <mergeCell ref="R20:S20"/>
    <mergeCell ref="A30:E30"/>
    <mergeCell ref="F30:L30"/>
    <mergeCell ref="N30:O30"/>
    <mergeCell ref="F28:L28"/>
    <mergeCell ref="A49:F49"/>
    <mergeCell ref="K33:N33"/>
    <mergeCell ref="A36:C36"/>
    <mergeCell ref="K45:N45"/>
    <mergeCell ref="I47:N47"/>
    <mergeCell ref="K49:N49"/>
    <mergeCell ref="N28:O28"/>
    <mergeCell ref="C3:R3"/>
    <mergeCell ref="D5:M5"/>
    <mergeCell ref="B9:C9"/>
    <mergeCell ref="G9:H9"/>
    <mergeCell ref="I9:J9"/>
    <mergeCell ref="D9:E9"/>
    <mergeCell ref="D23:E23"/>
    <mergeCell ref="F23:G23"/>
    <mergeCell ref="H23:I23"/>
    <mergeCell ref="J23:K23"/>
    <mergeCell ref="Q9:T9"/>
  </mergeCells>
  <printOptions horizontalCentered="1"/>
  <pageMargins left="0.33" right="0.2" top="0.38" bottom="0.37" header="0.25" footer="0.2"/>
  <pageSetup paperSize="9" orientation="portrait" r:id="rId1"/>
  <ignoredErrors>
    <ignoredError sqref="D15:D16 E15:I15 F16"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75"/>
  <sheetViews>
    <sheetView view="pageBreakPreview" zoomScale="80" zoomScaleNormal="100" zoomScaleSheetLayoutView="80" workbookViewId="0">
      <selection activeCell="C26" sqref="C26:D26"/>
    </sheetView>
  </sheetViews>
  <sheetFormatPr defaultRowHeight="17.25" x14ac:dyDescent="0.3"/>
  <cols>
    <col min="1" max="1" width="1.42578125" style="327" customWidth="1"/>
    <col min="2" max="2" width="14" style="327" customWidth="1"/>
    <col min="3" max="3" width="9.28515625" style="327" customWidth="1"/>
    <col min="4" max="6" width="12" style="327" customWidth="1"/>
    <col min="7" max="7" width="15" style="327" hidden="1" customWidth="1"/>
    <col min="8" max="8" width="15.42578125" style="327" customWidth="1"/>
    <col min="9" max="9" width="9.140625" style="327"/>
    <col min="10" max="10" width="1.85546875" style="327" customWidth="1"/>
    <col min="11" max="16384" width="9.140625" style="327"/>
  </cols>
  <sheetData>
    <row r="1" spans="1:14" ht="9" customHeight="1" thickBot="1" x14ac:dyDescent="0.35">
      <c r="A1" s="324"/>
      <c r="B1" s="325"/>
      <c r="C1" s="325"/>
      <c r="D1" s="325"/>
      <c r="E1" s="325"/>
      <c r="F1" s="325"/>
      <c r="G1" s="325"/>
      <c r="H1" s="325"/>
      <c r="I1" s="325"/>
      <c r="J1" s="326"/>
    </row>
    <row r="2" spans="1:14" ht="14.25" customHeight="1" x14ac:dyDescent="0.3">
      <c r="A2" s="328"/>
      <c r="B2" s="737"/>
      <c r="C2" s="738"/>
      <c r="D2" s="329"/>
      <c r="E2" s="330"/>
      <c r="F2" s="330"/>
      <c r="G2" s="330"/>
      <c r="H2" s="739" t="s">
        <v>200</v>
      </c>
      <c r="I2" s="739"/>
      <c r="J2" s="331"/>
    </row>
    <row r="3" spans="1:14" ht="33.75" customHeight="1" x14ac:dyDescent="0.3">
      <c r="A3" s="328"/>
      <c r="B3" s="740" t="str">
        <f>Takta_A!B2</f>
        <v>बृहन्मुंबई महानगरपालिका - शिक्षण विभाग</v>
      </c>
      <c r="C3" s="741"/>
      <c r="D3" s="741"/>
      <c r="E3" s="741"/>
      <c r="F3" s="741"/>
      <c r="G3" s="741"/>
      <c r="H3" s="741"/>
      <c r="I3" s="742"/>
      <c r="J3" s="331"/>
    </row>
    <row r="4" spans="1:14" s="334" customFormat="1" ht="24.95" customHeight="1" x14ac:dyDescent="0.25">
      <c r="A4" s="332"/>
      <c r="B4" s="743" t="s">
        <v>174</v>
      </c>
      <c r="C4" s="744"/>
      <c r="D4" s="744"/>
      <c r="E4" s="744"/>
      <c r="F4" s="744"/>
      <c r="G4" s="744"/>
      <c r="H4" s="744"/>
      <c r="I4" s="745"/>
      <c r="J4" s="333"/>
    </row>
    <row r="5" spans="1:14" s="334" customFormat="1" ht="24.95" customHeight="1" x14ac:dyDescent="0.25">
      <c r="A5" s="332"/>
      <c r="B5" s="743"/>
      <c r="C5" s="744"/>
      <c r="D5" s="744"/>
      <c r="E5" s="744"/>
      <c r="F5" s="744"/>
      <c r="G5" s="744"/>
      <c r="H5" s="744"/>
      <c r="I5" s="745"/>
      <c r="J5" s="333"/>
      <c r="N5" s="483"/>
    </row>
    <row r="6" spans="1:14" s="353" customFormat="1" ht="36.950000000000003" customHeight="1" x14ac:dyDescent="0.25">
      <c r="A6" s="344"/>
      <c r="B6" s="484" t="s">
        <v>214</v>
      </c>
      <c r="C6" s="485" t="str">
        <f>Info_1!G9</f>
        <v>2024 - 25</v>
      </c>
      <c r="D6" s="350"/>
      <c r="E6" s="746" t="s">
        <v>212</v>
      </c>
      <c r="F6" s="746"/>
      <c r="G6" s="746"/>
      <c r="H6" s="746"/>
      <c r="I6" s="450">
        <f>Takta_A!Q3</f>
        <v>2</v>
      </c>
      <c r="J6" s="352"/>
    </row>
    <row r="7" spans="1:14" s="337" customFormat="1" ht="28.5" customHeight="1" x14ac:dyDescent="0.25">
      <c r="A7" s="335"/>
      <c r="B7" s="725" t="s">
        <v>175</v>
      </c>
      <c r="C7" s="726"/>
      <c r="D7" s="727" t="str">
        <f>Info_1!D5</f>
        <v>School Name</v>
      </c>
      <c r="E7" s="727"/>
      <c r="F7" s="727"/>
      <c r="G7" s="727"/>
      <c r="H7" s="727"/>
      <c r="I7" s="728"/>
      <c r="J7" s="336"/>
    </row>
    <row r="8" spans="1:14" ht="8.1" customHeight="1" x14ac:dyDescent="0.3">
      <c r="A8" s="328"/>
      <c r="B8" s="338"/>
      <c r="C8" s="339"/>
      <c r="D8" s="339"/>
      <c r="E8" s="339"/>
      <c r="F8" s="339"/>
      <c r="G8" s="339"/>
      <c r="H8" s="339"/>
      <c r="I8" s="340"/>
      <c r="J8" s="331"/>
    </row>
    <row r="9" spans="1:14" s="337" customFormat="1" ht="25.5" customHeight="1" x14ac:dyDescent="0.25">
      <c r="A9" s="335"/>
      <c r="B9" s="729" t="s">
        <v>176</v>
      </c>
      <c r="C9" s="730"/>
      <c r="D9" s="731">
        <f>VLOOKUP(I11,Takta_A!C13:BE72,2,FALSE)</f>
        <v>0</v>
      </c>
      <c r="E9" s="731"/>
      <c r="F9" s="731"/>
      <c r="G9" s="731"/>
      <c r="H9" s="731"/>
      <c r="I9" s="732"/>
      <c r="J9" s="336"/>
    </row>
    <row r="10" spans="1:14" ht="8.1" customHeight="1" x14ac:dyDescent="0.3">
      <c r="A10" s="328"/>
      <c r="B10" s="341"/>
      <c r="C10" s="342"/>
      <c r="D10" s="342"/>
      <c r="E10" s="342"/>
      <c r="F10" s="342"/>
      <c r="G10" s="342"/>
      <c r="H10" s="342"/>
      <c r="I10" s="343"/>
      <c r="J10" s="331"/>
    </row>
    <row r="11" spans="1:14" s="353" customFormat="1" ht="24.95" customHeight="1" thickBot="1" x14ac:dyDescent="0.3">
      <c r="A11" s="344"/>
      <c r="B11" s="345" t="s">
        <v>92</v>
      </c>
      <c r="C11" s="346">
        <f>Info_1!D13</f>
        <v>6</v>
      </c>
      <c r="D11" s="347" t="s">
        <v>40</v>
      </c>
      <c r="E11" s="348" t="str">
        <f>Info_1!F13</f>
        <v>A</v>
      </c>
      <c r="F11" s="349"/>
      <c r="G11" s="349"/>
      <c r="H11" s="350" t="s">
        <v>177</v>
      </c>
      <c r="I11" s="351">
        <v>1</v>
      </c>
      <c r="J11" s="352"/>
    </row>
    <row r="12" spans="1:14" ht="14.25" customHeight="1" x14ac:dyDescent="0.3">
      <c r="A12" s="328"/>
      <c r="B12" s="341"/>
      <c r="C12" s="342"/>
      <c r="D12" s="342"/>
      <c r="E12" s="342"/>
      <c r="F12" s="342"/>
      <c r="G12" s="342"/>
      <c r="H12" s="342"/>
      <c r="I12" s="343"/>
      <c r="J12" s="331"/>
    </row>
    <row r="13" spans="1:14" s="334" customFormat="1" ht="30" customHeight="1" thickBot="1" x14ac:dyDescent="0.3">
      <c r="A13" s="332"/>
      <c r="B13" s="747" t="s">
        <v>215</v>
      </c>
      <c r="C13" s="748"/>
      <c r="D13" s="748"/>
      <c r="E13" s="748"/>
      <c r="F13" s="748"/>
      <c r="G13" s="486"/>
      <c r="H13" s="487">
        <f>I6</f>
        <v>2</v>
      </c>
      <c r="I13" s="488"/>
      <c r="J13" s="333"/>
    </row>
    <row r="14" spans="1:14" s="358" customFormat="1" ht="28.5" customHeight="1" thickBot="1" x14ac:dyDescent="0.3">
      <c r="A14" s="354"/>
      <c r="B14" s="355" t="s">
        <v>178</v>
      </c>
      <c r="C14" s="721" t="s">
        <v>15</v>
      </c>
      <c r="D14" s="722"/>
      <c r="E14" s="722"/>
      <c r="F14" s="722"/>
      <c r="G14" s="356"/>
      <c r="H14" s="723" t="s">
        <v>33</v>
      </c>
      <c r="I14" s="724"/>
      <c r="J14" s="357"/>
    </row>
    <row r="15" spans="1:14" s="363" customFormat="1" ht="33" customHeight="1" x14ac:dyDescent="0.25">
      <c r="A15" s="359"/>
      <c r="B15" s="360">
        <v>1</v>
      </c>
      <c r="C15" s="733" t="s">
        <v>18</v>
      </c>
      <c r="D15" s="734"/>
      <c r="E15" s="734"/>
      <c r="F15" s="734"/>
      <c r="G15" s="361">
        <v>1</v>
      </c>
      <c r="H15" s="735" t="str">
        <f>VLOOKUP(I11,Takta_A!C13:BE72,8,FALSE)</f>
        <v>ई-2</v>
      </c>
      <c r="I15" s="736"/>
      <c r="J15" s="362"/>
    </row>
    <row r="16" spans="1:14" s="363" customFormat="1" ht="33" customHeight="1" x14ac:dyDescent="0.25">
      <c r="A16" s="359"/>
      <c r="B16" s="364">
        <v>2</v>
      </c>
      <c r="C16" s="717" t="s">
        <v>179</v>
      </c>
      <c r="D16" s="718"/>
      <c r="E16" s="718"/>
      <c r="F16" s="718"/>
      <c r="G16" s="365">
        <v>2</v>
      </c>
      <c r="H16" s="719" t="str">
        <f>VLOOKUP(I11,Takta_A!C13:BE72,14,FALSE)</f>
        <v>ई-2</v>
      </c>
      <c r="I16" s="720"/>
      <c r="J16" s="362"/>
    </row>
    <row r="17" spans="1:10" s="363" customFormat="1" ht="33" customHeight="1" x14ac:dyDescent="0.25">
      <c r="A17" s="359"/>
      <c r="B17" s="364">
        <v>3</v>
      </c>
      <c r="C17" s="717" t="s">
        <v>180</v>
      </c>
      <c r="D17" s="718"/>
      <c r="E17" s="718"/>
      <c r="F17" s="718"/>
      <c r="G17" s="365">
        <v>3</v>
      </c>
      <c r="H17" s="719" t="str">
        <f>VLOOKUP(I11,Takta_A!C13:BE72,20,FALSE)</f>
        <v>ई-2</v>
      </c>
      <c r="I17" s="720"/>
      <c r="J17" s="362"/>
    </row>
    <row r="18" spans="1:10" s="363" customFormat="1" ht="33" customHeight="1" x14ac:dyDescent="0.25">
      <c r="A18" s="359"/>
      <c r="B18" s="364">
        <v>4</v>
      </c>
      <c r="C18" s="717" t="s">
        <v>21</v>
      </c>
      <c r="D18" s="718"/>
      <c r="E18" s="718"/>
      <c r="F18" s="718"/>
      <c r="G18" s="365">
        <v>4</v>
      </c>
      <c r="H18" s="719" t="str">
        <f>VLOOKUP(I11,Takta_A!C13:BE72,26,FALSE)</f>
        <v>ई-2</v>
      </c>
      <c r="I18" s="720"/>
      <c r="J18" s="362"/>
    </row>
    <row r="19" spans="1:10" s="363" customFormat="1" ht="33" customHeight="1" x14ac:dyDescent="0.25">
      <c r="A19" s="359"/>
      <c r="B19" s="364">
        <v>5</v>
      </c>
      <c r="C19" s="717" t="s">
        <v>181</v>
      </c>
      <c r="D19" s="718"/>
      <c r="E19" s="718"/>
      <c r="F19" s="718"/>
      <c r="G19" s="365">
        <v>5</v>
      </c>
      <c r="H19" s="719" t="str">
        <f>VLOOKUP(I11,Takta_A!C13:BE72,32,FALSE)</f>
        <v>ई-2</v>
      </c>
      <c r="I19" s="720"/>
      <c r="J19" s="362"/>
    </row>
    <row r="20" spans="1:10" s="363" customFormat="1" ht="33" customHeight="1" x14ac:dyDescent="0.25">
      <c r="A20" s="359"/>
      <c r="B20" s="364">
        <v>6</v>
      </c>
      <c r="C20" s="717" t="s">
        <v>182</v>
      </c>
      <c r="D20" s="718"/>
      <c r="E20" s="718"/>
      <c r="F20" s="718"/>
      <c r="G20" s="365">
        <v>6</v>
      </c>
      <c r="H20" s="719" t="str">
        <f>VLOOKUP(I11,Takta_A!C13:BE72,38,FALSE)</f>
        <v>ई-2</v>
      </c>
      <c r="I20" s="720"/>
      <c r="J20" s="362"/>
    </row>
    <row r="21" spans="1:10" s="363" customFormat="1" ht="33" customHeight="1" x14ac:dyDescent="0.25">
      <c r="A21" s="359"/>
      <c r="B21" s="364">
        <v>7</v>
      </c>
      <c r="C21" s="717" t="str">
        <f>Takta_A!AP10</f>
        <v>स्काऊट / गाईड</v>
      </c>
      <c r="D21" s="718"/>
      <c r="E21" s="718"/>
      <c r="F21" s="718"/>
      <c r="G21" s="446"/>
      <c r="H21" s="719" t="str">
        <f>VLOOKUP(I11,Takta_A!C13:BE72,44,FALSE)</f>
        <v>ई-2</v>
      </c>
      <c r="I21" s="720"/>
      <c r="J21" s="362"/>
    </row>
    <row r="22" spans="1:10" s="363" customFormat="1" ht="33" customHeight="1" x14ac:dyDescent="0.25">
      <c r="A22" s="359"/>
      <c r="B22" s="364">
        <v>8</v>
      </c>
      <c r="C22" s="717" t="s">
        <v>23</v>
      </c>
      <c r="D22" s="718"/>
      <c r="E22" s="718"/>
      <c r="F22" s="718"/>
      <c r="G22" s="365">
        <v>7</v>
      </c>
      <c r="H22" s="719" t="str">
        <f>VLOOKUP(I11,Takta_A!C13:BE72,47,FALSE)</f>
        <v>ई-2</v>
      </c>
      <c r="I22" s="720"/>
      <c r="J22" s="362"/>
    </row>
    <row r="23" spans="1:10" s="363" customFormat="1" ht="33" customHeight="1" x14ac:dyDescent="0.25">
      <c r="A23" s="359"/>
      <c r="B23" s="364">
        <v>9</v>
      </c>
      <c r="C23" s="717" t="s">
        <v>24</v>
      </c>
      <c r="D23" s="718"/>
      <c r="E23" s="718"/>
      <c r="F23" s="718"/>
      <c r="G23" s="365">
        <v>8</v>
      </c>
      <c r="H23" s="719" t="str">
        <f>VLOOKUP(I11,Takta_A!C13:BE72,50,FALSE)</f>
        <v>ई-2</v>
      </c>
      <c r="I23" s="720"/>
      <c r="J23" s="362"/>
    </row>
    <row r="24" spans="1:10" s="363" customFormat="1" ht="33" customHeight="1" thickBot="1" x14ac:dyDescent="0.3">
      <c r="A24" s="359"/>
      <c r="B24" s="366">
        <v>10</v>
      </c>
      <c r="C24" s="751" t="s">
        <v>183</v>
      </c>
      <c r="D24" s="752"/>
      <c r="E24" s="752"/>
      <c r="F24" s="752"/>
      <c r="G24" s="367">
        <v>9</v>
      </c>
      <c r="H24" s="753" t="str">
        <f>VLOOKUP(I11,Takta_A!C13:BE72,53,FALSE)</f>
        <v>ई-2</v>
      </c>
      <c r="I24" s="754"/>
      <c r="J24" s="362"/>
    </row>
    <row r="25" spans="1:10" s="373" customFormat="1" ht="13.5" customHeight="1" x14ac:dyDescent="0.25">
      <c r="A25" s="368"/>
      <c r="B25" s="369"/>
      <c r="C25" s="370"/>
      <c r="D25" s="370"/>
      <c r="E25" s="370"/>
      <c r="F25" s="370"/>
      <c r="G25" s="370">
        <v>10</v>
      </c>
      <c r="H25" s="370"/>
      <c r="I25" s="371"/>
      <c r="J25" s="372"/>
    </row>
    <row r="26" spans="1:10" s="363" customFormat="1" ht="24.95" customHeight="1" x14ac:dyDescent="0.25">
      <c r="A26" s="359"/>
      <c r="B26" s="374" t="s">
        <v>184</v>
      </c>
      <c r="C26" s="755">
        <v>45821</v>
      </c>
      <c r="D26" s="756"/>
      <c r="E26" s="375" t="s">
        <v>185</v>
      </c>
      <c r="F26" s="376">
        <f>C11+1</f>
        <v>7</v>
      </c>
      <c r="G26" s="377">
        <v>11</v>
      </c>
      <c r="H26" s="375" t="s">
        <v>186</v>
      </c>
      <c r="I26" s="378"/>
      <c r="J26" s="362"/>
    </row>
    <row r="27" spans="1:10" ht="9" customHeight="1" x14ac:dyDescent="0.3">
      <c r="A27" s="328"/>
      <c r="B27" s="338"/>
      <c r="C27" s="339"/>
      <c r="D27" s="339"/>
      <c r="E27" s="339"/>
      <c r="F27" s="339"/>
      <c r="G27" s="339">
        <v>12</v>
      </c>
      <c r="H27" s="339"/>
      <c r="I27" s="340"/>
      <c r="J27" s="331"/>
    </row>
    <row r="28" spans="1:10" s="383" customFormat="1" ht="24.95" customHeight="1" x14ac:dyDescent="0.25">
      <c r="A28" s="379"/>
      <c r="B28" s="757" t="s">
        <v>187</v>
      </c>
      <c r="C28" s="758"/>
      <c r="D28" s="759" t="str">
        <f>Info_1!E22</f>
        <v>Class Teacher's Name</v>
      </c>
      <c r="E28" s="759"/>
      <c r="F28" s="759"/>
      <c r="G28" s="380">
        <v>13</v>
      </c>
      <c r="H28" s="380"/>
      <c r="I28" s="381"/>
      <c r="J28" s="382"/>
    </row>
    <row r="29" spans="1:10" s="389" customFormat="1" ht="9.75" customHeight="1" x14ac:dyDescent="0.35">
      <c r="A29" s="384"/>
      <c r="B29" s="385"/>
      <c r="C29" s="386"/>
      <c r="D29" s="386"/>
      <c r="E29" s="386"/>
      <c r="F29" s="386"/>
      <c r="G29" s="386">
        <v>14</v>
      </c>
      <c r="H29" s="386"/>
      <c r="I29" s="387"/>
      <c r="J29" s="388"/>
    </row>
    <row r="30" spans="1:10" s="383" customFormat="1" ht="24.95" customHeight="1" x14ac:dyDescent="0.25">
      <c r="A30" s="379"/>
      <c r="B30" s="757" t="s">
        <v>188</v>
      </c>
      <c r="C30" s="758"/>
      <c r="D30" s="759" t="str">
        <f>Info_1!E28</f>
        <v>HM's Name</v>
      </c>
      <c r="E30" s="759"/>
      <c r="F30" s="759"/>
      <c r="G30" s="380">
        <v>15</v>
      </c>
      <c r="H30" s="380"/>
      <c r="I30" s="381"/>
      <c r="J30" s="382"/>
    </row>
    <row r="31" spans="1:10" s="389" customFormat="1" ht="16.5" customHeight="1" thickBot="1" x14ac:dyDescent="0.4">
      <c r="A31" s="384"/>
      <c r="B31" s="390"/>
      <c r="C31" s="391"/>
      <c r="D31" s="391"/>
      <c r="E31" s="391"/>
      <c r="F31" s="391"/>
      <c r="G31" s="391">
        <v>16</v>
      </c>
      <c r="H31" s="749" t="s">
        <v>160</v>
      </c>
      <c r="I31" s="750"/>
      <c r="J31" s="388"/>
    </row>
    <row r="32" spans="1:10" ht="7.5" customHeight="1" thickBot="1" x14ac:dyDescent="0.35">
      <c r="A32" s="392"/>
      <c r="B32" s="393"/>
      <c r="C32" s="393"/>
      <c r="D32" s="393"/>
      <c r="E32" s="393"/>
      <c r="F32" s="393"/>
      <c r="G32" s="393">
        <v>17</v>
      </c>
      <c r="H32" s="393"/>
      <c r="I32" s="393"/>
      <c r="J32" s="394"/>
    </row>
    <row r="33" spans="7:7" x14ac:dyDescent="0.3">
      <c r="G33" s="327">
        <v>18</v>
      </c>
    </row>
    <row r="34" spans="7:7" x14ac:dyDescent="0.3">
      <c r="G34" s="327">
        <v>19</v>
      </c>
    </row>
    <row r="35" spans="7:7" x14ac:dyDescent="0.3">
      <c r="G35" s="327">
        <v>20</v>
      </c>
    </row>
    <row r="36" spans="7:7" x14ac:dyDescent="0.3">
      <c r="G36" s="327">
        <v>21</v>
      </c>
    </row>
    <row r="37" spans="7:7" x14ac:dyDescent="0.3">
      <c r="G37" s="327">
        <v>22</v>
      </c>
    </row>
    <row r="38" spans="7:7" x14ac:dyDescent="0.3">
      <c r="G38" s="327">
        <v>23</v>
      </c>
    </row>
    <row r="39" spans="7:7" x14ac:dyDescent="0.3">
      <c r="G39" s="327">
        <v>24</v>
      </c>
    </row>
    <row r="40" spans="7:7" x14ac:dyDescent="0.3">
      <c r="G40" s="327">
        <v>25</v>
      </c>
    </row>
    <row r="41" spans="7:7" x14ac:dyDescent="0.3">
      <c r="G41" s="327">
        <v>26</v>
      </c>
    </row>
    <row r="42" spans="7:7" x14ac:dyDescent="0.3">
      <c r="G42" s="327">
        <v>27</v>
      </c>
    </row>
    <row r="43" spans="7:7" x14ac:dyDescent="0.3">
      <c r="G43" s="327">
        <v>28</v>
      </c>
    </row>
    <row r="44" spans="7:7" x14ac:dyDescent="0.3">
      <c r="G44" s="327">
        <v>29</v>
      </c>
    </row>
    <row r="45" spans="7:7" x14ac:dyDescent="0.3">
      <c r="G45" s="327">
        <v>30</v>
      </c>
    </row>
    <row r="46" spans="7:7" x14ac:dyDescent="0.3">
      <c r="G46" s="327">
        <v>31</v>
      </c>
    </row>
    <row r="47" spans="7:7" x14ac:dyDescent="0.3">
      <c r="G47" s="327">
        <v>32</v>
      </c>
    </row>
    <row r="48" spans="7:7" x14ac:dyDescent="0.3">
      <c r="G48" s="327">
        <v>33</v>
      </c>
    </row>
    <row r="49" spans="7:7" x14ac:dyDescent="0.3">
      <c r="G49" s="327">
        <v>34</v>
      </c>
    </row>
    <row r="50" spans="7:7" x14ac:dyDescent="0.3">
      <c r="G50" s="327">
        <v>35</v>
      </c>
    </row>
    <row r="51" spans="7:7" x14ac:dyDescent="0.3">
      <c r="G51" s="327">
        <v>36</v>
      </c>
    </row>
    <row r="52" spans="7:7" x14ac:dyDescent="0.3">
      <c r="G52" s="327">
        <v>37</v>
      </c>
    </row>
    <row r="53" spans="7:7" x14ac:dyDescent="0.3">
      <c r="G53" s="327">
        <v>38</v>
      </c>
    </row>
    <row r="54" spans="7:7" x14ac:dyDescent="0.3">
      <c r="G54" s="327">
        <v>39</v>
      </c>
    </row>
    <row r="55" spans="7:7" x14ac:dyDescent="0.3">
      <c r="G55" s="327">
        <v>40</v>
      </c>
    </row>
    <row r="56" spans="7:7" x14ac:dyDescent="0.3">
      <c r="G56" s="327">
        <v>41</v>
      </c>
    </row>
    <row r="57" spans="7:7" x14ac:dyDescent="0.3">
      <c r="G57" s="327">
        <v>42</v>
      </c>
    </row>
    <row r="58" spans="7:7" x14ac:dyDescent="0.3">
      <c r="G58" s="327">
        <v>43</v>
      </c>
    </row>
    <row r="59" spans="7:7" x14ac:dyDescent="0.3">
      <c r="G59" s="327">
        <v>44</v>
      </c>
    </row>
    <row r="60" spans="7:7" x14ac:dyDescent="0.3">
      <c r="G60" s="327">
        <v>45</v>
      </c>
    </row>
    <row r="61" spans="7:7" x14ac:dyDescent="0.3">
      <c r="G61" s="327">
        <v>46</v>
      </c>
    </row>
    <row r="62" spans="7:7" x14ac:dyDescent="0.3">
      <c r="G62" s="327">
        <v>47</v>
      </c>
    </row>
    <row r="63" spans="7:7" x14ac:dyDescent="0.3">
      <c r="G63" s="327">
        <v>48</v>
      </c>
    </row>
    <row r="64" spans="7:7" x14ac:dyDescent="0.3">
      <c r="G64" s="327">
        <v>49</v>
      </c>
    </row>
    <row r="65" spans="7:7" x14ac:dyDescent="0.3">
      <c r="G65" s="327">
        <v>50</v>
      </c>
    </row>
    <row r="66" spans="7:7" x14ac:dyDescent="0.3">
      <c r="G66" s="327">
        <v>51</v>
      </c>
    </row>
    <row r="67" spans="7:7" x14ac:dyDescent="0.3">
      <c r="G67" s="327">
        <v>52</v>
      </c>
    </row>
    <row r="68" spans="7:7" x14ac:dyDescent="0.3">
      <c r="G68" s="327">
        <v>53</v>
      </c>
    </row>
    <row r="69" spans="7:7" x14ac:dyDescent="0.3">
      <c r="G69" s="327">
        <v>54</v>
      </c>
    </row>
    <row r="70" spans="7:7" x14ac:dyDescent="0.3">
      <c r="G70" s="327">
        <v>55</v>
      </c>
    </row>
    <row r="71" spans="7:7" x14ac:dyDescent="0.3">
      <c r="G71" s="327">
        <v>56</v>
      </c>
    </row>
    <row r="72" spans="7:7" x14ac:dyDescent="0.3">
      <c r="G72" s="327">
        <v>57</v>
      </c>
    </row>
    <row r="73" spans="7:7" x14ac:dyDescent="0.3">
      <c r="G73" s="327">
        <v>58</v>
      </c>
    </row>
    <row r="74" spans="7:7" x14ac:dyDescent="0.3">
      <c r="G74" s="327">
        <v>59</v>
      </c>
    </row>
    <row r="75" spans="7:7" x14ac:dyDescent="0.3">
      <c r="G75" s="327">
        <v>60</v>
      </c>
    </row>
  </sheetData>
  <sheetProtection password="ACED" sheet="1" objects="1" scenarios="1"/>
  <mergeCells count="38">
    <mergeCell ref="H31:I31"/>
    <mergeCell ref="C22:F22"/>
    <mergeCell ref="H22:I22"/>
    <mergeCell ref="C23:F23"/>
    <mergeCell ref="H23:I23"/>
    <mergeCell ref="C24:F24"/>
    <mergeCell ref="H24:I24"/>
    <mergeCell ref="C26:D26"/>
    <mergeCell ref="B28:C28"/>
    <mergeCell ref="D28:F28"/>
    <mergeCell ref="B30:C30"/>
    <mergeCell ref="D30:F30"/>
    <mergeCell ref="C20:F20"/>
    <mergeCell ref="H20:I20"/>
    <mergeCell ref="B2:C2"/>
    <mergeCell ref="H2:I2"/>
    <mergeCell ref="B3:I3"/>
    <mergeCell ref="B4:I5"/>
    <mergeCell ref="E6:H6"/>
    <mergeCell ref="B13:F13"/>
    <mergeCell ref="C18:F18"/>
    <mergeCell ref="H18:I18"/>
    <mergeCell ref="C21:F21"/>
    <mergeCell ref="H21:I21"/>
    <mergeCell ref="C14:F14"/>
    <mergeCell ref="H14:I14"/>
    <mergeCell ref="B7:C7"/>
    <mergeCell ref="D7:I7"/>
    <mergeCell ref="B9:C9"/>
    <mergeCell ref="D9:I9"/>
    <mergeCell ref="C15:F15"/>
    <mergeCell ref="H15:I15"/>
    <mergeCell ref="C16:F16"/>
    <mergeCell ref="H16:I16"/>
    <mergeCell ref="C17:F17"/>
    <mergeCell ref="H17:I17"/>
    <mergeCell ref="C19:F19"/>
    <mergeCell ref="H19:I19"/>
  </mergeCells>
  <dataValidations count="1">
    <dataValidation type="list" allowBlank="1" showInputMessage="1" showErrorMessage="1" sqref="I11">
      <formula1>G15:G75</formula1>
    </dataValidation>
  </dataValidations>
  <printOptions horizontalCentered="1" verticalCentered="1"/>
  <pageMargins left="0.27559055118110237" right="0.23622047244094491" top="0.27559055118110237" bottom="0.39370078740157483" header="0.19685039370078741" footer="0.19685039370078741"/>
  <pageSetup paperSize="9" scale="105"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3"/>
  <sheetViews>
    <sheetView tabSelected="1" view="pageBreakPreview" topLeftCell="A6" zoomScaleNormal="100" zoomScaleSheetLayoutView="100" workbookViewId="0">
      <selection activeCell="K31" sqref="K31"/>
    </sheetView>
  </sheetViews>
  <sheetFormatPr defaultRowHeight="15" x14ac:dyDescent="0.25"/>
  <cols>
    <col min="1" max="1" width="4.85546875" customWidth="1"/>
    <col min="2" max="4" width="9.7109375" customWidth="1"/>
    <col min="5" max="5" width="25.7109375" customWidth="1"/>
    <col min="6" max="6" width="6.7109375" customWidth="1"/>
    <col min="7" max="8" width="9.7109375" customWidth="1"/>
    <col min="9" max="9" width="8.7109375" customWidth="1"/>
    <col min="10" max="10" width="5" customWidth="1"/>
    <col min="11" max="11" width="5.7109375" customWidth="1"/>
  </cols>
  <sheetData>
    <row r="1" spans="1:14" s="495" customFormat="1" ht="30.75" customHeight="1" thickTop="1" x14ac:dyDescent="0.3">
      <c r="A1" s="491"/>
      <c r="B1" s="492"/>
      <c r="C1" s="493"/>
      <c r="D1" s="493"/>
      <c r="E1" s="493"/>
      <c r="F1" s="493"/>
      <c r="G1" s="760"/>
      <c r="H1" s="761"/>
      <c r="I1" s="761"/>
      <c r="J1" s="494"/>
    </row>
    <row r="2" spans="1:14" ht="38.25" customHeight="1" x14ac:dyDescent="0.25">
      <c r="A2" s="414"/>
      <c r="B2" s="396"/>
      <c r="C2" s="496" t="s">
        <v>222</v>
      </c>
      <c r="D2" s="497" t="str">
        <f>Info_1!D7</f>
        <v>A</v>
      </c>
      <c r="E2" s="770" t="s">
        <v>189</v>
      </c>
      <c r="F2" s="770"/>
      <c r="G2" s="771" t="str">
        <f>Info_1!G9</f>
        <v>2024 - 25</v>
      </c>
      <c r="H2" s="771"/>
      <c r="I2" s="498"/>
      <c r="J2" s="415"/>
    </row>
    <row r="3" spans="1:14" s="495" customFormat="1" ht="7.5" customHeight="1" x14ac:dyDescent="0.3">
      <c r="A3" s="499"/>
      <c r="B3" s="500"/>
      <c r="C3" s="500"/>
      <c r="D3" s="500"/>
      <c r="E3" s="500"/>
      <c r="F3" s="500"/>
      <c r="G3" s="500"/>
      <c r="H3" s="500"/>
      <c r="I3" s="500"/>
      <c r="J3" s="501"/>
      <c r="L3" s="762"/>
      <c r="M3" s="763"/>
      <c r="N3" s="763"/>
    </row>
    <row r="4" spans="1:14" s="495" customFormat="1" ht="40.5" customHeight="1" x14ac:dyDescent="0.6">
      <c r="A4" s="499"/>
      <c r="B4" s="764" t="str">
        <f>Info_1!E31</f>
        <v>बृहन्मुंबई महानगरपालिका - शिक्षण विभाग</v>
      </c>
      <c r="C4" s="765"/>
      <c r="D4" s="765"/>
      <c r="E4" s="765"/>
      <c r="F4" s="765"/>
      <c r="G4" s="765"/>
      <c r="H4" s="765"/>
      <c r="I4" s="765"/>
      <c r="J4" s="501"/>
      <c r="L4" s="763"/>
      <c r="M4" s="763"/>
      <c r="N4" s="763"/>
    </row>
    <row r="5" spans="1:14" s="495" customFormat="1" ht="16.5" customHeight="1" x14ac:dyDescent="0.3">
      <c r="A5" s="499"/>
      <c r="B5" s="500"/>
      <c r="C5" s="500"/>
      <c r="D5" s="500"/>
      <c r="E5" s="500"/>
      <c r="F5" s="500"/>
      <c r="G5" s="500"/>
      <c r="H5" s="500"/>
      <c r="I5" s="500"/>
      <c r="J5" s="501"/>
      <c r="L5" s="763"/>
      <c r="M5" s="763"/>
      <c r="N5" s="763"/>
    </row>
    <row r="6" spans="1:14" s="495" customFormat="1" ht="36.75" x14ac:dyDescent="0.3">
      <c r="A6" s="499"/>
      <c r="B6" s="766" t="s">
        <v>190</v>
      </c>
      <c r="C6" s="767"/>
      <c r="D6" s="767"/>
      <c r="E6" s="767"/>
      <c r="F6" s="767"/>
      <c r="G6" s="767"/>
      <c r="H6" s="767"/>
      <c r="I6" s="767"/>
      <c r="J6" s="501"/>
      <c r="L6" s="763"/>
      <c r="M6" s="763"/>
      <c r="N6" s="763"/>
    </row>
    <row r="7" spans="1:14" s="495" customFormat="1" ht="6.75" customHeight="1" x14ac:dyDescent="0.3">
      <c r="A7" s="499"/>
      <c r="B7" s="500"/>
      <c r="C7" s="500"/>
      <c r="D7" s="500"/>
      <c r="E7" s="500"/>
      <c r="F7" s="500"/>
      <c r="G7" s="500"/>
      <c r="H7" s="500"/>
      <c r="I7" s="500"/>
      <c r="J7" s="501"/>
      <c r="L7" s="763"/>
      <c r="M7" s="763"/>
      <c r="N7" s="763"/>
    </row>
    <row r="8" spans="1:14" s="495" customFormat="1" ht="23.25" customHeight="1" x14ac:dyDescent="0.3">
      <c r="A8" s="499"/>
      <c r="B8" s="772" t="s">
        <v>191</v>
      </c>
      <c r="C8" s="772"/>
      <c r="D8" s="772"/>
      <c r="E8" s="772"/>
      <c r="F8" s="772"/>
      <c r="G8" s="772"/>
      <c r="H8" s="772"/>
      <c r="I8" s="772"/>
      <c r="J8" s="501"/>
      <c r="L8" s="763"/>
      <c r="M8" s="763"/>
      <c r="N8" s="763"/>
    </row>
    <row r="9" spans="1:14" s="495" customFormat="1" ht="6.75" customHeight="1" x14ac:dyDescent="0.3">
      <c r="A9" s="499"/>
      <c r="B9" s="502"/>
      <c r="C9" s="500"/>
      <c r="D9" s="500"/>
      <c r="E9" s="500"/>
      <c r="F9" s="500"/>
      <c r="G9" s="500"/>
      <c r="H9" s="500"/>
      <c r="I9" s="500"/>
      <c r="J9" s="501"/>
      <c r="L9" s="763"/>
      <c r="M9" s="763"/>
      <c r="N9" s="763"/>
    </row>
    <row r="10" spans="1:14" ht="31.5" x14ac:dyDescent="0.25">
      <c r="A10" s="414"/>
      <c r="B10" s="769" t="s">
        <v>207</v>
      </c>
      <c r="C10" s="769"/>
      <c r="D10" s="769"/>
      <c r="E10" s="769"/>
      <c r="F10" s="503">
        <f>Takta_A!Q3</f>
        <v>2</v>
      </c>
      <c r="G10" s="768" t="s">
        <v>206</v>
      </c>
      <c r="H10" s="768"/>
      <c r="I10" s="768"/>
      <c r="J10" s="415"/>
      <c r="L10" s="763"/>
      <c r="M10" s="763"/>
      <c r="N10" s="763"/>
    </row>
    <row r="11" spans="1:14" ht="34.5" x14ac:dyDescent="0.25">
      <c r="A11" s="414"/>
      <c r="B11" s="397"/>
      <c r="C11" s="397"/>
      <c r="D11" s="397"/>
      <c r="E11" s="397"/>
      <c r="F11" s="447"/>
      <c r="G11" s="397"/>
      <c r="H11" s="397"/>
      <c r="I11" s="397"/>
      <c r="J11" s="415"/>
      <c r="L11" s="763"/>
      <c r="M11" s="763"/>
      <c r="N11" s="763"/>
    </row>
    <row r="12" spans="1:14" ht="15" customHeight="1" x14ac:dyDescent="0.25">
      <c r="A12" s="414"/>
      <c r="B12" s="395"/>
      <c r="C12" s="395"/>
      <c r="D12" s="395"/>
      <c r="E12" s="395"/>
      <c r="F12" s="395"/>
      <c r="G12" s="395"/>
      <c r="H12" s="395"/>
      <c r="I12" s="395"/>
      <c r="J12" s="415"/>
      <c r="L12" s="763"/>
      <c r="M12" s="763"/>
      <c r="N12" s="763"/>
    </row>
    <row r="13" spans="1:14" ht="15" customHeight="1" x14ac:dyDescent="0.25">
      <c r="A13" s="414"/>
      <c r="B13" s="398"/>
      <c r="C13" s="395"/>
      <c r="D13" s="395"/>
      <c r="E13" s="395"/>
      <c r="F13" s="395"/>
      <c r="G13" s="395"/>
      <c r="H13" s="395"/>
      <c r="I13" s="395"/>
      <c r="J13" s="415"/>
      <c r="L13" s="763"/>
      <c r="M13" s="763"/>
      <c r="N13" s="763"/>
    </row>
    <row r="14" spans="1:14" ht="15" customHeight="1" x14ac:dyDescent="0.25">
      <c r="A14" s="414"/>
      <c r="B14" s="395"/>
      <c r="C14" s="395"/>
      <c r="D14" s="395"/>
      <c r="E14" s="395"/>
      <c r="F14" s="395"/>
      <c r="G14" s="395"/>
      <c r="H14" s="395"/>
      <c r="I14" s="395"/>
      <c r="J14" s="415"/>
      <c r="L14" s="763"/>
      <c r="M14" s="763"/>
      <c r="N14" s="763"/>
    </row>
    <row r="15" spans="1:14" ht="31.5" x14ac:dyDescent="0.25">
      <c r="A15" s="414"/>
      <c r="B15" s="399"/>
      <c r="C15" s="395"/>
      <c r="D15" s="395"/>
      <c r="E15" s="395"/>
      <c r="F15" s="395"/>
      <c r="G15" s="395"/>
      <c r="H15" s="395"/>
      <c r="I15" s="395"/>
      <c r="J15" s="415"/>
      <c r="L15" s="763"/>
      <c r="M15" s="763"/>
      <c r="N15" s="763"/>
    </row>
    <row r="16" spans="1:14" ht="17.25" x14ac:dyDescent="0.25">
      <c r="A16" s="414"/>
      <c r="B16" s="400"/>
      <c r="C16" s="395"/>
      <c r="D16" s="395"/>
      <c r="E16" s="395"/>
      <c r="F16" s="395"/>
      <c r="G16" s="395"/>
      <c r="H16" s="395"/>
      <c r="I16" s="395"/>
      <c r="J16" s="415"/>
      <c r="L16" s="763"/>
      <c r="M16" s="763"/>
      <c r="N16" s="763"/>
    </row>
    <row r="17" spans="1:14" x14ac:dyDescent="0.25">
      <c r="A17" s="414"/>
      <c r="B17" s="401"/>
      <c r="C17" s="395"/>
      <c r="D17" s="395"/>
      <c r="E17" s="395"/>
      <c r="F17" s="395"/>
      <c r="G17" s="395"/>
      <c r="H17" s="395"/>
      <c r="I17" s="395"/>
      <c r="J17" s="415"/>
      <c r="L17" s="763"/>
      <c r="M17" s="763"/>
      <c r="N17" s="763"/>
    </row>
    <row r="18" spans="1:14" x14ac:dyDescent="0.25">
      <c r="A18" s="414"/>
      <c r="B18" s="402"/>
      <c r="C18" s="395"/>
      <c r="D18" s="395"/>
      <c r="E18" s="395"/>
      <c r="F18" s="395"/>
      <c r="G18" s="395"/>
      <c r="H18" s="395"/>
      <c r="I18" s="395"/>
      <c r="J18" s="415"/>
      <c r="L18" s="763"/>
      <c r="M18" s="763"/>
      <c r="N18" s="763"/>
    </row>
    <row r="19" spans="1:14" ht="15" customHeight="1" x14ac:dyDescent="0.25">
      <c r="A19" s="414"/>
      <c r="B19" s="395"/>
      <c r="C19" s="395"/>
      <c r="D19" s="395"/>
      <c r="E19" s="395"/>
      <c r="F19" s="395"/>
      <c r="G19" s="395"/>
      <c r="H19" s="395"/>
      <c r="I19" s="395"/>
      <c r="J19" s="415"/>
      <c r="L19" s="763"/>
      <c r="M19" s="763"/>
      <c r="N19" s="763"/>
    </row>
    <row r="20" spans="1:14" ht="39.75" customHeight="1" x14ac:dyDescent="0.25">
      <c r="A20" s="414"/>
      <c r="B20" s="403"/>
      <c r="C20" s="395"/>
      <c r="D20" s="395"/>
      <c r="E20" s="395"/>
      <c r="F20" s="395"/>
      <c r="G20" s="395"/>
      <c r="H20" s="395"/>
      <c r="I20" s="395"/>
      <c r="J20" s="415"/>
    </row>
    <row r="21" spans="1:14" ht="60" customHeight="1" x14ac:dyDescent="0.25">
      <c r="A21" s="414"/>
      <c r="B21" s="773" t="str">
        <f>Info_1!D5</f>
        <v>School Name</v>
      </c>
      <c r="C21" s="773"/>
      <c r="D21" s="773"/>
      <c r="E21" s="773"/>
      <c r="F21" s="773"/>
      <c r="G21" s="773"/>
      <c r="H21" s="773"/>
      <c r="I21" s="773"/>
      <c r="J21" s="415"/>
    </row>
    <row r="22" spans="1:14" ht="8.1" customHeight="1" x14ac:dyDescent="0.25">
      <c r="A22" s="414"/>
      <c r="B22" s="404"/>
      <c r="C22" s="395"/>
      <c r="D22" s="395"/>
      <c r="E22" s="395"/>
      <c r="F22" s="395"/>
      <c r="G22" s="395"/>
      <c r="H22" s="395"/>
      <c r="I22" s="395"/>
      <c r="J22" s="415"/>
    </row>
    <row r="23" spans="1:14" ht="35.1" customHeight="1" x14ac:dyDescent="0.25">
      <c r="A23" s="414"/>
      <c r="B23" s="774" t="str">
        <f>Info_1!D6</f>
        <v>School Address</v>
      </c>
      <c r="C23" s="774"/>
      <c r="D23" s="774"/>
      <c r="E23" s="774"/>
      <c r="F23" s="774"/>
      <c r="G23" s="774"/>
      <c r="H23" s="774"/>
      <c r="I23" s="774"/>
      <c r="J23" s="415"/>
    </row>
    <row r="24" spans="1:14" x14ac:dyDescent="0.25">
      <c r="A24" s="414"/>
      <c r="B24" s="395"/>
      <c r="C24" s="395"/>
      <c r="D24" s="395"/>
      <c r="E24" s="395"/>
      <c r="F24" s="395"/>
      <c r="G24" s="395"/>
      <c r="H24" s="395"/>
      <c r="I24" s="395"/>
      <c r="J24" s="415"/>
    </row>
    <row r="25" spans="1:14" x14ac:dyDescent="0.25">
      <c r="A25" s="414"/>
      <c r="B25" s="395"/>
      <c r="C25" s="395"/>
      <c r="D25" s="395"/>
      <c r="E25" s="395"/>
      <c r="F25" s="395"/>
      <c r="G25" s="395"/>
      <c r="H25" s="395"/>
      <c r="I25" s="395"/>
      <c r="J25" s="415"/>
    </row>
    <row r="26" spans="1:14" ht="29.25" customHeight="1" x14ac:dyDescent="0.25">
      <c r="A26" s="414"/>
      <c r="B26" s="775" t="s">
        <v>192</v>
      </c>
      <c r="C26" s="775"/>
      <c r="D26" s="405">
        <f>Info_1!D13</f>
        <v>6</v>
      </c>
      <c r="E26" s="395"/>
      <c r="F26" s="395"/>
      <c r="G26" s="775" t="s">
        <v>40</v>
      </c>
      <c r="H26" s="775"/>
      <c r="I26" s="405" t="str">
        <f>Info_1!F13</f>
        <v>A</v>
      </c>
      <c r="J26" s="415"/>
    </row>
    <row r="27" spans="1:14" x14ac:dyDescent="0.25">
      <c r="A27" s="414"/>
      <c r="B27" s="395"/>
      <c r="C27" s="395"/>
      <c r="D27" s="395"/>
      <c r="E27" s="395"/>
      <c r="F27" s="395"/>
      <c r="G27" s="395"/>
      <c r="H27" s="395"/>
      <c r="I27" s="395"/>
      <c r="J27" s="415"/>
    </row>
    <row r="28" spans="1:14" x14ac:dyDescent="0.25">
      <c r="A28" s="414"/>
      <c r="B28" s="395"/>
      <c r="C28" s="395"/>
      <c r="D28" s="395"/>
      <c r="E28" s="395"/>
      <c r="F28" s="395"/>
      <c r="G28" s="395"/>
      <c r="H28" s="395"/>
      <c r="I28" s="395"/>
      <c r="J28" s="415"/>
    </row>
    <row r="29" spans="1:14" x14ac:dyDescent="0.25">
      <c r="A29" s="414"/>
      <c r="B29" s="395"/>
      <c r="C29" s="395"/>
      <c r="D29" s="395"/>
      <c r="E29" s="395"/>
      <c r="F29" s="395"/>
      <c r="G29" s="395"/>
      <c r="H29" s="395"/>
      <c r="I29" s="395"/>
      <c r="J29" s="415"/>
    </row>
    <row r="30" spans="1:14" x14ac:dyDescent="0.25">
      <c r="A30" s="414"/>
      <c r="B30" s="406"/>
      <c r="C30" s="395"/>
      <c r="D30" s="395"/>
      <c r="E30" s="395"/>
      <c r="F30" s="395"/>
      <c r="G30" s="395"/>
      <c r="H30" s="395"/>
      <c r="I30" s="395"/>
      <c r="J30" s="415"/>
    </row>
    <row r="31" spans="1:14" ht="31.5" customHeight="1" x14ac:dyDescent="0.25">
      <c r="A31" s="414"/>
      <c r="B31" s="776" t="s">
        <v>193</v>
      </c>
      <c r="C31" s="776"/>
      <c r="D31" s="776"/>
      <c r="E31" s="777" t="str">
        <f>Info_1!E22</f>
        <v>Class Teacher's Name</v>
      </c>
      <c r="F31" s="777"/>
      <c r="G31" s="777"/>
      <c r="H31" s="777"/>
      <c r="I31" s="777"/>
      <c r="J31" s="415"/>
    </row>
    <row r="32" spans="1:14" x14ac:dyDescent="0.25">
      <c r="A32" s="414"/>
      <c r="B32" s="395"/>
      <c r="C32" s="395"/>
      <c r="D32" s="395"/>
      <c r="E32" s="777"/>
      <c r="F32" s="777"/>
      <c r="G32" s="777"/>
      <c r="H32" s="777"/>
      <c r="I32" s="777"/>
      <c r="J32" s="415"/>
    </row>
    <row r="33" spans="1:12" s="408" customFormat="1" ht="27" x14ac:dyDescent="0.35">
      <c r="A33" s="416"/>
      <c r="B33" s="778" t="s">
        <v>194</v>
      </c>
      <c r="C33" s="778"/>
      <c r="D33" s="778"/>
      <c r="E33" s="779" t="str">
        <f>Info_1!E28</f>
        <v>HM's Name</v>
      </c>
      <c r="F33" s="779"/>
      <c r="G33" s="779"/>
      <c r="H33" s="779"/>
      <c r="I33" s="407"/>
      <c r="J33" s="417"/>
    </row>
    <row r="34" spans="1:12" s="408" customFormat="1" ht="27" x14ac:dyDescent="0.35">
      <c r="A34" s="416"/>
      <c r="B34" s="409"/>
      <c r="C34" s="409"/>
      <c r="D34" s="409"/>
      <c r="E34" s="410"/>
      <c r="F34" s="410"/>
      <c r="G34" s="410"/>
      <c r="H34" s="410"/>
      <c r="I34" s="407"/>
      <c r="J34" s="417"/>
    </row>
    <row r="35" spans="1:12" ht="18" customHeight="1" x14ac:dyDescent="0.25">
      <c r="A35" s="414"/>
      <c r="B35" s="780"/>
      <c r="C35" s="780"/>
      <c r="D35" s="780"/>
      <c r="E35" s="395"/>
      <c r="F35" s="395"/>
      <c r="G35" s="395"/>
      <c r="H35" s="395"/>
      <c r="I35" s="395"/>
      <c r="J35" s="415"/>
    </row>
    <row r="36" spans="1:12" ht="18.75" customHeight="1" x14ac:dyDescent="0.25">
      <c r="A36" s="414"/>
      <c r="B36" s="504"/>
      <c r="C36" s="781" t="s">
        <v>200</v>
      </c>
      <c r="D36" s="781"/>
      <c r="E36" s="490"/>
      <c r="F36" s="782" t="s">
        <v>160</v>
      </c>
      <c r="G36" s="782"/>
      <c r="H36" s="782"/>
      <c r="I36" s="782"/>
      <c r="J36" s="415"/>
    </row>
    <row r="37" spans="1:12" ht="31.5" customHeight="1" thickBot="1" x14ac:dyDescent="0.3">
      <c r="A37" s="418"/>
      <c r="B37" s="419"/>
      <c r="C37" s="420"/>
      <c r="D37" s="420"/>
      <c r="E37" s="420"/>
      <c r="F37" s="420"/>
      <c r="G37" s="420"/>
      <c r="H37" s="420"/>
      <c r="I37" s="420"/>
      <c r="J37" s="421"/>
    </row>
    <row r="38" spans="1:12" ht="15.75" thickTop="1" x14ac:dyDescent="0.25"/>
    <row r="39" spans="1:12" ht="29.25" x14ac:dyDescent="0.25">
      <c r="B39" s="411"/>
    </row>
    <row r="40" spans="1:12" ht="17.25" x14ac:dyDescent="0.25">
      <c r="B40" s="412"/>
    </row>
    <row r="41" spans="1:12" ht="17.25" x14ac:dyDescent="0.25">
      <c r="B41" s="412"/>
      <c r="C41" s="412"/>
    </row>
    <row r="42" spans="1:12" ht="15.75" x14ac:dyDescent="0.3">
      <c r="B42" s="413"/>
    </row>
    <row r="43" spans="1:12" ht="15.75" x14ac:dyDescent="0.3">
      <c r="B43" s="413"/>
      <c r="L43" s="413"/>
    </row>
  </sheetData>
  <sheetProtection password="ACED" sheet="1" objects="1" scenarios="1"/>
  <mergeCells count="20">
    <mergeCell ref="B33:D33"/>
    <mergeCell ref="E33:H33"/>
    <mergeCell ref="B35:D35"/>
    <mergeCell ref="C36:D36"/>
    <mergeCell ref="F36:I36"/>
    <mergeCell ref="B21:I21"/>
    <mergeCell ref="B23:I23"/>
    <mergeCell ref="B26:C26"/>
    <mergeCell ref="G26:H26"/>
    <mergeCell ref="B31:D31"/>
    <mergeCell ref="E31:I32"/>
    <mergeCell ref="G1:I1"/>
    <mergeCell ref="L3:N19"/>
    <mergeCell ref="B4:I4"/>
    <mergeCell ref="B6:I6"/>
    <mergeCell ref="G10:I10"/>
    <mergeCell ref="B10:E10"/>
    <mergeCell ref="E2:F2"/>
    <mergeCell ref="G2:H2"/>
    <mergeCell ref="B8:I8"/>
  </mergeCells>
  <printOptions horizontalCentered="1" verticalCentered="1"/>
  <pageMargins left="0.15748031496062992" right="0.15748031496062992" top="0.15748031496062992" bottom="0.15748031496062992" header="0" footer="0"/>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7</vt:i4>
      </vt:variant>
    </vt:vector>
  </HeadingPairs>
  <TitlesOfParts>
    <vt:vector size="14" baseType="lpstr">
      <vt:lpstr>Suchana</vt:lpstr>
      <vt:lpstr>Info_1</vt:lpstr>
      <vt:lpstr>Takta_A</vt:lpstr>
      <vt:lpstr>Takta_B</vt:lpstr>
      <vt:lpstr>Last_Page</vt:lpstr>
      <vt:lpstr>Report Card</vt:lpstr>
      <vt:lpstr>Cover Page</vt:lpstr>
      <vt:lpstr>'Cover Page'!Print_Area</vt:lpstr>
      <vt:lpstr>Info_1!Print_Area</vt:lpstr>
      <vt:lpstr>Last_Page!Print_Area</vt:lpstr>
      <vt:lpstr>'Report Card'!Print_Area</vt:lpstr>
      <vt:lpstr>Takta_A!Print_Area</vt:lpstr>
      <vt:lpstr>Takta_B!Print_Area</vt:lpstr>
      <vt:lpstr>Takta_A!Print_Titles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Hello Mitra</dc:creator>
  <cp:lastModifiedBy>Ideapad</cp:lastModifiedBy>
  <cp:lastPrinted>2025-04-06T02:23:20Z</cp:lastPrinted>
  <dcterms:created xsi:type="dcterms:W3CDTF">2018-03-24T11:54:13Z</dcterms:created>
  <dcterms:modified xsi:type="dcterms:W3CDTF">2025-04-06T02:23:44Z</dcterms:modified>
</cp:coreProperties>
</file>